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录入表" sheetId="1" r:id="rId1"/>
  </sheets>
  <definedNames>
    <definedName name="_xlnm.Print_Area" localSheetId="0">项目录入表!$A$1:$O$80</definedName>
    <definedName name="_xlnm.Print_Titles" localSheetId="0">项目录入表!$1:$4</definedName>
    <definedName name="规模">项目录入表!$H$5:$H$19768</definedName>
    <definedName name="建档立卡贫困户增收_元">项目录入表!$M$5:$M$19768</definedName>
    <definedName name="贫困村名">项目录入表!$E$5:$E$19768</definedName>
    <definedName name="其他资金">项目录入表!#REF!</definedName>
    <definedName name="其中_覆盖建档立卡贫困户人数_人">项目录入表!#REF!</definedName>
    <definedName name="其中_覆盖建档立卡贫困户数_户">项目录入表!#REF!</definedName>
    <definedName name="群众自筹及投工投劳资金">项目录入表!#REF!</definedName>
    <definedName name="社会帮扶资金">项目录入表!#REF!</definedName>
    <definedName name="省专项财政扶贫资金">项目录入表!#REF!</definedName>
    <definedName name="市专项财政扶贫资金">项目录入表!#REF!</definedName>
    <definedName name="投资总额">项目录入表!#REF!</definedName>
    <definedName name="县_市_区">项目录入表!#REF!</definedName>
    <definedName name="县专项财政扶贫资金">项目录入表!#REF!</definedName>
    <definedName name="乡_镇">项目录入表!$D$5:$D$19768</definedName>
    <definedName name="项目覆盖户数_户">项目录入表!#REF!</definedName>
    <definedName name="项目覆盖人口_人">项目录入表!#REF!</definedName>
    <definedName name="项目类别1">项目录入表!#REF!</definedName>
    <definedName name="项目类别2">项目录入表!#REF!</definedName>
    <definedName name="项目类别3">项目录入表!#REF!</definedName>
    <definedName name="项目年度">项目录入表!#REF!</definedName>
    <definedName name="信贷资金">项目录入表!#REF!</definedName>
    <definedName name="整合其它财政扶贫资金">项目录入表!#REF!</definedName>
    <definedName name="中央专项财政扶贫资金">项目录入表!#REF!</definedName>
  </definedNames>
  <calcPr calcId="144525"/>
</workbook>
</file>

<file path=xl/sharedStrings.xml><?xml version="1.0" encoding="utf-8"?>
<sst xmlns="http://schemas.openxmlformats.org/spreadsheetml/2006/main" count="699" uniqueCount="303">
  <si>
    <t>章贡区2022年巩固拓展脱贫攻坚成果和乡村振兴项目执行结果公告表</t>
  </si>
  <si>
    <t>单位：万元</t>
  </si>
  <si>
    <t>序号</t>
  </si>
  <si>
    <t>责任单位</t>
  </si>
  <si>
    <t>实施地点</t>
  </si>
  <si>
    <t>项目名称</t>
  </si>
  <si>
    <t>项目建设任务（内容）</t>
  </si>
  <si>
    <t>批复资金
（万元）</t>
  </si>
  <si>
    <t>调整批复资金
（万元）</t>
  </si>
  <si>
    <t>实际使用资金
（万元）</t>
  </si>
  <si>
    <t>建设完成情况</t>
  </si>
  <si>
    <t>带贫减益贫效益</t>
  </si>
  <si>
    <t>绩效目标</t>
  </si>
  <si>
    <t>备注</t>
  </si>
  <si>
    <t>主管
单位</t>
  </si>
  <si>
    <t>业主
单位</t>
  </si>
  <si>
    <t>镇</t>
  </si>
  <si>
    <t>村</t>
  </si>
  <si>
    <t>申报情况</t>
  </si>
  <si>
    <t>实现情况</t>
  </si>
  <si>
    <t>合计(67个项目)</t>
  </si>
  <si>
    <t>一、区乡村振兴局</t>
  </si>
  <si>
    <t>区乡村振兴局</t>
  </si>
  <si>
    <t>各有关镇、街</t>
  </si>
  <si>
    <t>有关镇</t>
  </si>
  <si>
    <t>有关村</t>
  </si>
  <si>
    <t>雨露计划</t>
  </si>
  <si>
    <t>对全区全部的脱贫家庭和防止返贫动态监测对象家庭子女就读中、高等职业教育的在校生给予补助，补助人数≥300人</t>
  </si>
  <si>
    <t>已完工</t>
  </si>
  <si>
    <t>通过雨露计划政策补助，激励脱贫家庭和防止返贫动态监测对象家庭子女就读中、高等职业教育，培养就业技能，提升就业能力</t>
  </si>
  <si>
    <t>致富带头人培训</t>
  </si>
  <si>
    <t>对54个行政村致富带头人培训，培训人数约100人</t>
  </si>
  <si>
    <t>培训致富能手，带动脱贫人口致富增收</t>
  </si>
  <si>
    <t>二、区就业创业服务中心</t>
  </si>
  <si>
    <t>区就业创业服务中心</t>
  </si>
  <si>
    <t>一次性交通补贴</t>
  </si>
  <si>
    <t>落实脱贫人口、脱贫不稳定户、边缘易致贫户、突发严重困难户到省外就业一次性交通补贴140人。</t>
  </si>
  <si>
    <t>落实脱贫人口、脱贫不稳定户、边缘易致贫户、突发严重困难户到省外就业一次性交通补贴140人</t>
  </si>
  <si>
    <t>三、区交通运输局</t>
  </si>
  <si>
    <t>区交通运输局</t>
  </si>
  <si>
    <t>沙石镇</t>
  </si>
  <si>
    <t>峰山村</t>
  </si>
  <si>
    <t>沙石镇峰山村朱庄组人行步道工程</t>
  </si>
  <si>
    <t>新建石砌或砖砌人行步道、台阶、护栏约2.2公里等</t>
  </si>
  <si>
    <t>方便村民出行，完善村内道路建设</t>
  </si>
  <si>
    <t>片石步道1191.22平方米，混凝土垫层步道854.304平方米，木栈道240米，混凝土安全护栏101米，路面硬化1650平方米，水沟硬化550米.</t>
  </si>
  <si>
    <t>沙石镇峰山村朱庄至井前人行步道工程</t>
  </si>
  <si>
    <t>建设人行步道约3公里</t>
  </si>
  <si>
    <t>路面硬化3887.69平方米，人行道3823.58平方米，安全护栏416.4米，木栈道165.3平方米</t>
  </si>
  <si>
    <t>龙岗村</t>
  </si>
  <si>
    <t>沙石镇龙岗村中华山至天子地公路硬化工程</t>
  </si>
  <si>
    <t>路面硬化0.8公里</t>
  </si>
  <si>
    <t>路面硬化4308.55平方米，涵管12米</t>
  </si>
  <si>
    <t>东风村</t>
  </si>
  <si>
    <t>沙石镇东风村桥头组至大坑子组道路扩宽工程</t>
  </si>
  <si>
    <t>路面硬化2.2公里、片石堡坎2000立方米、波型护栏1900米等</t>
  </si>
  <si>
    <t>路面硬化4161.82平方米，浆砌片石1272.39立方米，浆砌片石基础459.79立方米，波形护栏1234米，砖砌排水沟195.9米，混凝土管涵97米，拆除路面164.82立方米。</t>
  </si>
  <si>
    <t>水东镇</t>
  </si>
  <si>
    <t>马祖岩村</t>
  </si>
  <si>
    <t>水东镇马祖岩村九、十、十一组通组道路工程</t>
  </si>
  <si>
    <t>路面硬化约230米，堡坎砌筑约115立方、砖砌检查井4座、排水沟80米、护栏250米等</t>
  </si>
  <si>
    <t>修建道路路面硬化1008.7平方米，混凝土挡土墙112.5立方米、排水沟60米、护栏300米</t>
  </si>
  <si>
    <t>水西镇</t>
  </si>
  <si>
    <t>凌源村</t>
  </si>
  <si>
    <t>凌源村亲子乐园至天池道路设施工程项目</t>
  </si>
  <si>
    <t>道路拓宽0.8公里、水沟100米、护栏130米等</t>
  </si>
  <si>
    <r>
      <rPr>
        <sz val="10"/>
        <rFont val="仿宋_GB2312"/>
        <charset val="134"/>
      </rPr>
      <t>路面硬化1700.3</t>
    </r>
    <r>
      <rPr>
        <sz val="10"/>
        <rFont val="宋体"/>
        <charset val="134"/>
      </rPr>
      <t>㎡，水沟</t>
    </r>
    <r>
      <rPr>
        <sz val="10"/>
        <rFont val="仿宋_GB2312"/>
        <charset val="134"/>
      </rPr>
      <t>314.8m</t>
    </r>
  </si>
  <si>
    <t>石珠村</t>
  </si>
  <si>
    <t>和乐坑通车桥建设项目</t>
  </si>
  <si>
    <t>新建4m*26m通车桥，并安装护栏52米等</t>
  </si>
  <si>
    <t>新建桥梁4m*23.52米，护栏40米</t>
  </si>
  <si>
    <t>沙河镇</t>
  </si>
  <si>
    <t>龙村村</t>
  </si>
  <si>
    <t>沙河镇龙村村庙前至龙村村委会道路拓宽工程</t>
  </si>
  <si>
    <t>道路拓宽0.88公里，挡土墙1600立方米，盖板水沟260米，涵管60米，新建长6.6米、宽7米的桥梁等</t>
  </si>
  <si>
    <t>方便村民出行，完善村内桥梁建设</t>
  </si>
  <si>
    <t>新建挡土墙1894.15立方米，道路拓宽2424.44平方米，盖板水沟450.1米，涵管101米,新建长6.6米、宽7米的桥梁等。</t>
  </si>
  <si>
    <t>龙村村坑尾组至双桥道路硬化工程</t>
  </si>
  <si>
    <t>道路硬化900米，挡土墙900立方米，水沟920米，护栏910米等</t>
  </si>
  <si>
    <t>已完成当年工作量</t>
  </si>
  <si>
    <t>已完成路基工程100%，路面工程66.19%，钢筋混凝土圆管涵56.27%。</t>
  </si>
  <si>
    <t>龙村村大石盘水库道路修复、堡坎建设工程</t>
  </si>
  <si>
    <t>新建片石砼挡土墙520立方米，修复破损路面550平方米，换填软土路基560立方米等</t>
  </si>
  <si>
    <t>新建混凝土路面365.7平方米，新建挡土墙499.179立方米，DN110PVC排水管3.3米，DN75PVC排水管48.7米。</t>
  </si>
  <si>
    <t>四、区农业农村局</t>
  </si>
  <si>
    <t>区农业农村局</t>
  </si>
  <si>
    <t>水西镇凌源村农田水利设施新建及维修工程</t>
  </si>
  <si>
    <t>新建三面光水渠1500米、水陂4座等</t>
  </si>
  <si>
    <t>发展特色优势水稻种植产业，带动周边农户、脱贫户、三类人群等实现增收</t>
  </si>
  <si>
    <t>新建三面光水渠2500米、维修927米。水陂10座等</t>
  </si>
  <si>
    <t>黄沙村</t>
  </si>
  <si>
    <t>水西镇黄沙村横石组水渠砌筑工程</t>
  </si>
  <si>
    <t>建设2200米渠道</t>
  </si>
  <si>
    <t>完善村内灌溉设施</t>
  </si>
  <si>
    <t>建设3109米渠道</t>
  </si>
  <si>
    <t>石甫村</t>
  </si>
  <si>
    <t>水西镇石甫村灌溉水渠硬化工程</t>
  </si>
  <si>
    <t>建设1900米渠道</t>
  </si>
  <si>
    <t>建设1815米渠道，新建水陂2座</t>
  </si>
  <si>
    <t>窑背村</t>
  </si>
  <si>
    <t>水西镇窑背、河山组堡坎水渠修复项目</t>
  </si>
  <si>
    <t>建设220米渠道、水陂4座等</t>
  </si>
  <si>
    <t>建设片石挡土墙1116平方米，砖砌渠道145米，新建水陂3座</t>
  </si>
  <si>
    <t>沙河镇龙村村21个小组新建主灌溉水渠项目</t>
  </si>
  <si>
    <t>建设3300米渠道，水陂7座等</t>
  </si>
  <si>
    <t>建设渠道4540.66米，混凝土挡土墙2576.67立方米，水陂6座</t>
  </si>
  <si>
    <t>沙河镇龙村村芒头岭等组农田水利设施建设项目</t>
  </si>
  <si>
    <t>建设2000米渠道</t>
  </si>
  <si>
    <t>发展特色优势水稻、冰葡萄种植产业，带动周边农户、脱贫户、三类人群等实现增收</t>
  </si>
  <si>
    <t>新建水渠3221.5米，新建水破4座，新建渡槽168.69米，新建挡土墙55.34立方米</t>
  </si>
  <si>
    <t>河头村</t>
  </si>
  <si>
    <t>沙河镇河头村新建及维修水渠、山塘项目</t>
  </si>
  <si>
    <t>建设1200米渠道</t>
  </si>
  <si>
    <t>新建水渠1968米，维修山塘5口</t>
  </si>
  <si>
    <t>华林村</t>
  </si>
  <si>
    <t>沙河镇华林村长排上等组农田水利设施建设项目</t>
  </si>
  <si>
    <t>建设500米渠道</t>
  </si>
  <si>
    <t>新建水渠22.8米，挡土墙561.521立方米，新建水波1座</t>
  </si>
  <si>
    <t>流坑村</t>
  </si>
  <si>
    <t>沙河镇流坑村茶沅头等组农田水利设施建设项目</t>
  </si>
  <si>
    <t>建设2700米渠道、水陂2座等</t>
  </si>
  <si>
    <t>维修山塘2口，新建水渠459.1米，新建水陵1座，新建排水管201米</t>
  </si>
  <si>
    <t>沙石镇峰山村农田水利设施项目</t>
  </si>
  <si>
    <t>建设1200米渠道、水陂4座等</t>
  </si>
  <si>
    <t>建设渠道1080米，水陂3座，山塘整治4座</t>
  </si>
  <si>
    <t>沙石镇东风村农田水利设施改造工程</t>
  </si>
  <si>
    <t>建设渠道1476.2米，水陂5座，山塘整治1座</t>
  </si>
  <si>
    <t>沙石镇龙岗村大岗上、印山下、龙下坑水利工程</t>
  </si>
  <si>
    <t>建设渠道1328米，挡土墙45.8立方米</t>
  </si>
  <si>
    <t>石角村</t>
  </si>
  <si>
    <t>沙石镇石角村渠道工程</t>
  </si>
  <si>
    <t>建设1500米渠道</t>
  </si>
  <si>
    <t>建设渠道1540.7米，水陂1座</t>
  </si>
  <si>
    <t>双桥村</t>
  </si>
  <si>
    <t>沙石镇双桥村渠道修复工程</t>
  </si>
  <si>
    <t>建设1000米渠道</t>
  </si>
  <si>
    <t>建设渠道1276.3米，水陂2座</t>
  </si>
  <si>
    <t>新圩村</t>
  </si>
  <si>
    <t>沙石镇新圩村渠道修复项目</t>
  </si>
  <si>
    <t>建设渠道721.1米，水陂1座,涵管43米，500波纹管113.9米</t>
  </si>
  <si>
    <t>霞峰村</t>
  </si>
  <si>
    <t>沙石镇霞峰村渠道修复项目</t>
  </si>
  <si>
    <t>建设1300米渠道</t>
  </si>
  <si>
    <t>建设渠道1194.05米</t>
  </si>
  <si>
    <t>沙石镇峰山村井前等组村庄整治项目</t>
  </si>
  <si>
    <t>路面硬化700平方米，建设水沟200米等</t>
  </si>
  <si>
    <t>方便村民出行，改善村内排水设施</t>
  </si>
  <si>
    <t>路面硬化883.07㎡，建设水沟206.4m</t>
  </si>
  <si>
    <t>沙石镇东风村牛形段组村庄整治项目</t>
  </si>
  <si>
    <t>路面硬化400平方米，片石堡坎500立方米等</t>
  </si>
  <si>
    <t>方便村民出行</t>
  </si>
  <si>
    <t>路面硬化110平方米，片石堡坎607立方米等</t>
  </si>
  <si>
    <t>北庄组、正田山组环境整治提升项目</t>
  </si>
  <si>
    <t>道路硬化577米，三面光水沟200米，吸水砖205平方米等</t>
  </si>
  <si>
    <t>改善村内排水设施</t>
  </si>
  <si>
    <t>道路硬化1570平方米，三面光水沟210米，吸水砖205平方米等</t>
  </si>
  <si>
    <t>水西镇凌源村2022年村庄整治项目</t>
  </si>
  <si>
    <t>混凝土路面浇筑350平方米，方沟70米等</t>
  </si>
  <si>
    <t>18CM混凝土路面141平方米，15cm混凝土路面177.5平方米，场地平整1100平方米，鹅卵石挡土墙69.6米,方沟26米等</t>
  </si>
  <si>
    <t>沙河镇龙村村2022年村庄整治项目</t>
  </si>
  <si>
    <t>新建水沟350米，路面硬化1200平方米等</t>
  </si>
  <si>
    <t>新建便道1935.8米，新建水沟514.5米，新建沟盖板386.73平方米。</t>
  </si>
  <si>
    <t>各镇
水南</t>
  </si>
  <si>
    <t>各村</t>
  </si>
  <si>
    <t>章贡区2022年度脱贫户产业奖补项目</t>
  </si>
  <si>
    <t>实施2022年度脱贫户及“三类人员”产业奖补项目。对脱贫户及“三类人员”自主发展相关农业产业进行奖补。</t>
  </si>
  <si>
    <t>通过实施产业扶持项目，对脱贫户及“三类人员”发展粮油、蔬菜等农业产业予以奖补，带动脱贫户发展农业生产增收。</t>
  </si>
  <si>
    <t>2022年度产业奖补共惠及1318户。为32个村免费发放鸡、鸭等家禽苗2.96万余羽，惠及1034户，6个经营主体申报吸纳脱贫户务工奖补</t>
  </si>
  <si>
    <t>凌源村食用菌基地配套提升工程</t>
  </si>
  <si>
    <t>打一口135米深的机井、30立方储水池1个等</t>
  </si>
  <si>
    <t>预计2022年年底建成，带动村集体经济增收0.5万元，带动2户脱贫户务工年增收合计1万元。</t>
  </si>
  <si>
    <t>水西镇食用菌菌袋奖补</t>
  </si>
  <si>
    <t>发展食用菌产业，种植数量25万袋</t>
  </si>
  <si>
    <t>实现村集体经济增收3万元，带动脱贫户和三类人员6户务工实现年增收合计1.3万元，6户土地流转合计增收1万元；。</t>
  </si>
  <si>
    <t>种植数量：羊肚菌2亩、大球盖菇20亩、香菇3.3万袋，茶树菇5.9万袋。</t>
  </si>
  <si>
    <t>水西</t>
  </si>
  <si>
    <t>上禾</t>
  </si>
  <si>
    <t>上禾村生姜深加工配套设施</t>
  </si>
  <si>
    <t>采购生姜加工设备，烘干机1套、自动缝包机1套、粉碎机1套、清洗切片机1套，土地平整150平方米，涵管26米，水沟40米等</t>
  </si>
  <si>
    <t>实现村集体经济增收2万元，带动周边4户脱贫户务工年增收合计1万元，通过差异化分红实现脱贫户和三类人员效益分红1万元</t>
  </si>
  <si>
    <t>永安村</t>
  </si>
  <si>
    <t>永安村白石下油茶基地配套设施建设</t>
  </si>
  <si>
    <t>新建道路硬化150米，1500平方米堆肥和茶果晾晒场地平整，排水沟110米，浆砌片石挡土墙50立方米等</t>
  </si>
  <si>
    <t>预计2022年年底建成，带动村集体经济增收1万元，带动4户脱贫户务工和种植油茶年增收合计2.5万元。</t>
  </si>
  <si>
    <t>葡萄基地基础建设</t>
  </si>
  <si>
    <t>葡萄大棚5亩，机耕道1000米，水沟660平米，土地平整3000平米</t>
  </si>
  <si>
    <r>
      <rPr>
        <sz val="9"/>
        <rFont val="仿宋_GB2312"/>
        <charset val="134"/>
      </rPr>
      <t>预计2022年年底建成，</t>
    </r>
    <r>
      <rPr>
        <sz val="9"/>
        <color theme="1"/>
        <rFont val="仿宋_GB2312"/>
        <charset val="134"/>
      </rPr>
      <t>每年</t>
    </r>
    <r>
      <rPr>
        <sz val="9"/>
        <rFont val="仿宋_GB2312"/>
        <charset val="134"/>
      </rPr>
      <t>带动村集体经济增收1万元，带动6户脱贫户务工和种植年增收合计3.25万元。</t>
    </r>
  </si>
  <si>
    <t>莲藕基地基础建设</t>
  </si>
  <si>
    <t>排水沟1600平方米，机耕道1000平方米，塘坎130立方米</t>
  </si>
  <si>
    <t>预计2022年年底建成，带动村集体经济增收3万元，带动6户脱贫户务工和种植年增收合计3万元。</t>
  </si>
  <si>
    <t>官坳组农业产业配套项目二期</t>
  </si>
  <si>
    <t>三面光水沟250米，挡土墙120立方米，人行步道500米，场地平整1000平方米</t>
  </si>
  <si>
    <r>
      <rPr>
        <sz val="9"/>
        <rFont val="仿宋_GB2312"/>
        <charset val="134"/>
      </rPr>
      <t>2022年完成第二期建设，</t>
    </r>
    <r>
      <rPr>
        <sz val="9"/>
        <color theme="1"/>
        <rFont val="仿宋_GB2312"/>
        <charset val="134"/>
      </rPr>
      <t>每年增加村集体经济收入2万元，</t>
    </r>
    <r>
      <rPr>
        <sz val="9"/>
        <rFont val="仿宋_GB2312"/>
        <charset val="134"/>
      </rPr>
      <t>脱贫户务工2人，年收入共计2.5万元。</t>
    </r>
  </si>
  <si>
    <t>莲塘户外休闲基地道路建设工程</t>
  </si>
  <si>
    <t>水泥混凝土路面650平方米。河堤560米，人行步道600米，新建过水桥1座3.5*8米</t>
  </si>
  <si>
    <t>预计2022年年底建成，带动村集体经济增收3万元，带动5户脱贫户务工年增收合计2万元，4户土地流转合计增收1.3万元。</t>
  </si>
  <si>
    <t>天鹅农庄周边基础设施提升工程</t>
  </si>
  <si>
    <t>河道堡坎砌筑100米，池塘坎砌筑200米，人行步道200米，护栏150米</t>
  </si>
  <si>
    <t>预计2022年年底建成，带动村集体经济增收1万元，带动6户脱贫户务工年增收合计2.5万元。</t>
  </si>
  <si>
    <t>沙河镇龙村村杨仙岭生态农业提升改造项目</t>
  </si>
  <si>
    <t>建设园区约300亩自动喷滴灌、搭建78个作物避雨棚、建设总长约2km,宽3米机耕道</t>
  </si>
  <si>
    <t>增加村集体经济13.5万元，其中通过差异化分红实现117户脱贫户合计增收23400元，18户脱贫户及三类人员土地流转合计增收2.6万元</t>
  </si>
  <si>
    <t>建设园区约300亩自动喷滴灌，更换大棚膜38900平方米，建设机耕道2041.2米</t>
  </si>
  <si>
    <t>沙河镇流坑村源泉农业道路建设项目</t>
  </si>
  <si>
    <t>道路建设约长1km，码头建设大于等于60米等</t>
  </si>
  <si>
    <t>增加村集体经济9.75万元，其中通过差异化分红实现36户脱贫户合计增收18000元，2户脱贫户土地流转合计增收1000元</t>
  </si>
  <si>
    <t>新建游步道1976.794平方米，新建挡土墙495.333立方米，新建护栏485米，新建木栈道532.065平方米。</t>
  </si>
  <si>
    <t>沙石镇霞峰村农业生产大棚项目</t>
  </si>
  <si>
    <t>建设10亩农业大棚</t>
  </si>
  <si>
    <t>项目预计2022年下半年试运营，当年增加村集体经济收入1.5万元，2023年开始每年增加村集体经济收入3万元，预计带动5户以上脱贫户务工，户均年增收5000元。</t>
  </si>
  <si>
    <t>建设13.1亩农业大棚</t>
  </si>
  <si>
    <t>沙石镇霞峰村农业生产基地项目</t>
  </si>
  <si>
    <t>新建1500平米钢结构厂房</t>
  </si>
  <si>
    <t>项目预计2022年下半年试运营，当年增加村集体经济收入5万元，2023年开始每年增加村集体经济收入12万元，预计带动20户脱贫户务工，户均年增收6000元。</t>
  </si>
  <si>
    <t>王田村</t>
  </si>
  <si>
    <t>沙石镇王田村鸿睿产业基地配套设施项目</t>
  </si>
  <si>
    <t>新建60*60排水沟190米，宽2米沟盖板模板255米,葡萄园大棚4.4亩等。</t>
  </si>
  <si>
    <t>项目预计2022年下半年试运营，当年增加村集体经济收入1.5万元，2023年开始每年增加村集体经济收入2万元，预计带动5户脱贫户务工，户均年增收5000元。</t>
  </si>
  <si>
    <t>沙石镇王田村昌龄果业基地配套基础设施项目</t>
  </si>
  <si>
    <r>
      <rPr>
        <sz val="9"/>
        <color theme="1"/>
        <rFont val="仿宋_GB2312"/>
        <charset val="134"/>
      </rPr>
      <t xml:space="preserve">
新建果园道路硬化600</t>
    </r>
    <r>
      <rPr>
        <sz val="9"/>
        <color indexed="8"/>
        <rFont val="宋体"/>
        <charset val="134"/>
      </rPr>
      <t>㎡</t>
    </r>
    <r>
      <rPr>
        <sz val="9"/>
        <color theme="1"/>
        <rFont val="仿宋_GB2312"/>
        <charset val="134"/>
      </rPr>
      <t>，果园深水井1口，深度约160米，果园水肥一体化设施一套等。</t>
    </r>
  </si>
  <si>
    <t>项目预计2022年下半年试运营，当年增加村集体经济收入0.5万元，2023年开始每年增加村集体经济收入1万元，预计带动4户以上脱贫户务工，户均年增收5000元。</t>
  </si>
  <si>
    <r>
      <rPr>
        <sz val="10"/>
        <color theme="1"/>
        <rFont val="仿宋_GB2312"/>
        <charset val="134"/>
      </rPr>
      <t xml:space="preserve">
新建果园道路硬化600</t>
    </r>
    <r>
      <rPr>
        <sz val="10"/>
        <color indexed="8"/>
        <rFont val="宋体"/>
        <charset val="134"/>
      </rPr>
      <t>㎡</t>
    </r>
    <r>
      <rPr>
        <sz val="10"/>
        <color theme="1"/>
        <rFont val="仿宋_GB2312"/>
        <charset val="134"/>
      </rPr>
      <t>，果园深水井1口，深度约160米，果园水肥一体化设施一套等。</t>
    </r>
  </si>
  <si>
    <t>新建果园道路硬化601.04㎡，果园深水井1口，深度约175米，果园水肥一体化设施一套等。</t>
  </si>
  <si>
    <t>下茹村</t>
  </si>
  <si>
    <t>沙石镇下茹村蔬菜大棚工程</t>
  </si>
  <si>
    <t>建设高4.5米连体蔬菜大棚3.9亩，建设灌溉喷淋塑料支管1408米，5Tpe蓄水桶1个。</t>
  </si>
  <si>
    <t>项目预计2022年下半年试运营，当年增加村集体经济收入0.5万元，2023年开始增加村集体经济收入1万元，预计带动3户脱贫户务工，户均年增收6000元。</t>
  </si>
  <si>
    <t>东风、峰山、甘霖、火燃等</t>
  </si>
  <si>
    <t>沙石镇食用菌产业配套设施项目</t>
  </si>
  <si>
    <t>东风村约60立方米冷库房1个、甘霖村约70立方米冷库房1个；峰山约60立方米冷库房1个、火燃约35立方冷库房2个</t>
  </si>
  <si>
    <t>4个村每年增加村集体收入0.4万元，每村至少带动2户脱贫户务工，户均增收5000元。</t>
  </si>
  <si>
    <t>华林村、河头村</t>
  </si>
  <si>
    <t>沙河镇食用菌菌袋奖补</t>
  </si>
  <si>
    <t>发展食用菌产业，种植数量46万袋</t>
  </si>
  <si>
    <t>华林村：增加村集体经济收益不低于10万元，其中通过差异化分红实现33户脱贫户及三类人员合计年增收2万元，提供1个以上脱贫户公益性岗位年增收不低于4.8万元；河头村：增加村集体经济收益1.44万元。其中通过差异化分红实现44户脱贫户合计年增收0.2万元，提供1个脱贫户公益性岗位增收不低于0.6万元。</t>
  </si>
  <si>
    <t>种植数量：山茶菇22.6943万袋</t>
  </si>
  <si>
    <t>火燃村、东风村、甘霖村、峰山村</t>
  </si>
  <si>
    <t>沙石镇食用菌菌袋奖补</t>
  </si>
  <si>
    <t>发展食用菌产业，种植数量86.7万袋</t>
  </si>
  <si>
    <t>带动脱贫户和三类人员78户实现增收13.3万元。其中峰山村带动4户土地流转合计增收2000元，通过差异化分红实现60户脱贫户实现年增收累计6000元；火燃村带动2户脱贫户务工合计增收6.6万元，3户土地流转合计增收1万元；东风村带动1户脱贫户务工合计增收3.2万元；甘霖村带动12户土地流转合计增收1.7万元。</t>
  </si>
  <si>
    <t>种植数量：火燃村：11.6667万袋.东风村3万袋</t>
  </si>
  <si>
    <t>火燃村</t>
  </si>
  <si>
    <t>沙石镇水稻烘干储藏配套设施项目</t>
  </si>
  <si>
    <r>
      <rPr>
        <sz val="9"/>
        <rFont val="仿宋_GB2312"/>
        <charset val="134"/>
      </rPr>
      <t>钢结构大棚700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，稻谷烘干日产20吨设备2套、稻谷储藏设施6个等</t>
    </r>
  </si>
  <si>
    <t>项目预计2022年下半年试运营，当年增加村集体经济收入2万元，通过差异化分红实现48户脱贫户年增收累计 4800元，2023年开始每年增加村集体经济收入5万元，预计带动8户以上脱贫户务工，户均年增收10000元，通过差异化分红实现48户脱贫户实现年增收累计9600元，</t>
  </si>
  <si>
    <r>
      <rPr>
        <sz val="10"/>
        <rFont val="仿宋_GB2312"/>
        <charset val="134"/>
      </rPr>
      <t>钢结构大棚700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，稻谷烘干日产20吨设备2套、稻谷储藏设施6个等</t>
    </r>
  </si>
  <si>
    <t>钢结构大棚700㎡，稻谷烘干日产20吨设备2套、稻谷储藏设施6个等</t>
  </si>
  <si>
    <t>五、章贡区水利局</t>
  </si>
  <si>
    <t>章贡区水利局</t>
  </si>
  <si>
    <t>区水利局</t>
  </si>
  <si>
    <t>沙石镇、沙河镇、水西镇</t>
  </si>
  <si>
    <t>沙石镇东风村、峰山村、甘霖村、火燃村、龙岗村、双桥村、新建村、王田村、沙河镇黄龙村、龙村村、罗坑村、水西镇上禾村、窑背村、永安村</t>
  </si>
  <si>
    <t>章贡区2022年饮水安全巩固提升工程</t>
  </si>
  <si>
    <t>打机械深井4口、蓄水池4座、饮水管道敷设6km等</t>
  </si>
  <si>
    <t>改善村庄饮水条件</t>
  </si>
  <si>
    <t>大口井6口、深井3处、新建蓄水池8座，修缮1座、管道铺设6km</t>
  </si>
  <si>
    <t>水西镇城乡供水一体化工程（凌源村等村）</t>
  </si>
  <si>
    <t>自来水管道铺设3km，加压站1座</t>
  </si>
  <si>
    <t>自来水管道铺设15km，加压站1座</t>
  </si>
  <si>
    <t>水西镇城乡供水一体化工程（石珠村等村）</t>
  </si>
  <si>
    <t>自来水管道铺设16km，加压站1座</t>
  </si>
  <si>
    <t>石甫村大塘头水利设施建设</t>
  </si>
  <si>
    <t>水陂1座，灌溉渠道提升改造0.8km</t>
  </si>
  <si>
    <t>改善村庄灌溉条件</t>
  </si>
  <si>
    <t>石珠村新屋水利设施建设</t>
  </si>
  <si>
    <t>沙河镇龙村自来水工程</t>
  </si>
  <si>
    <t>自来水管道铺设3km</t>
  </si>
  <si>
    <t>六、赣州市章贡区供销合作社</t>
  </si>
  <si>
    <t>赣州市章贡区供销合作社</t>
  </si>
  <si>
    <t>水东镇、沙河镇、沙石镇、水西镇</t>
  </si>
  <si>
    <t xml:space="preserve">正兴村、红星村、虎岗村、石甫村、窑下村、罗边村、黄沙村、和乐村、石珠村、窑背村、永安村、上禾村、龙岗村、龙埠村、下茹村、火燃村、南田村、东风村、霞峰村、吉埠村、甘霖村、新圩村、河头村、华林村、罗坑村、龙村村 </t>
  </si>
  <si>
    <t>章贡区农田水利骨干工程巩固提升项目</t>
  </si>
  <si>
    <t>维养长度30公里,维修5公里、维修水堤5座。</t>
  </si>
  <si>
    <t>巩固脱贫攻坚成果，完善农业水利设施。</t>
  </si>
  <si>
    <t>维养水渠45.36公里，维修水渠0.95公里，新建水渠0.533公里，维修水陂4座，新建水陂7座。</t>
  </si>
  <si>
    <t>七、区发改委</t>
  </si>
  <si>
    <t>区发改委</t>
  </si>
  <si>
    <t>凌源村光伏发电项目</t>
  </si>
  <si>
    <t>建设占地面积约6500平方米，装机容量约为750kw的屋顶分布式光伏发电项目及配套设施</t>
  </si>
  <si>
    <t>每年增加村集体收入20万元，每年不低于16万元用于投入村集体公益性事业建设，45户脱贫户和三类人员通过差异化分红累计实现年增收2万元，光伏基地运营维护费用2万元。</t>
  </si>
  <si>
    <t>八、区城管局</t>
  </si>
  <si>
    <t>区城管局</t>
  </si>
  <si>
    <t>吉埠村、楼梯村、双桥村、东风村、霞峰村、新圩村、王田村、下茹村、甘霖村、火燃村、龙岗村、龙埠村、峰山村、石角村、新建村、沙石村、南田村、埠上村</t>
  </si>
  <si>
    <t>沙石镇2022年农村清洁工程</t>
  </si>
  <si>
    <r>
      <rPr>
        <sz val="9"/>
        <color theme="1"/>
        <rFont val="仿宋_GB2312"/>
        <charset val="134"/>
      </rPr>
      <t>对18个行政村村内道路、公共场所约1099725</t>
    </r>
    <r>
      <rPr>
        <sz val="9"/>
        <color indexed="8"/>
        <rFont val="宋体"/>
        <charset val="134"/>
      </rPr>
      <t>㎡</t>
    </r>
    <r>
      <rPr>
        <sz val="9"/>
        <color theme="1"/>
        <rFont val="仿宋_GB2312"/>
        <charset val="134"/>
      </rPr>
      <t>进行垃圾清洁及垃圾清运5640吨等</t>
    </r>
  </si>
  <si>
    <t>人居环境改善提升</t>
  </si>
  <si>
    <r>
      <rPr>
        <sz val="10"/>
        <color theme="1"/>
        <rFont val="仿宋_GB2312"/>
        <charset val="134"/>
      </rPr>
      <t>对18个行政村村内道路、公共场所约1099725</t>
    </r>
    <r>
      <rPr>
        <sz val="10"/>
        <color indexed="8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进行垃圾清洁及垃圾清运5640吨等</t>
    </r>
  </si>
  <si>
    <r>
      <rPr>
        <sz val="10"/>
        <color theme="1"/>
        <rFont val="仿宋_GB2312"/>
        <charset val="134"/>
      </rPr>
      <t>对18个行政村村内道路、公共场所约1099725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进行垃圾清洁及垃圾清运6750吨</t>
    </r>
  </si>
  <si>
    <r>
      <rPr>
        <sz val="9"/>
        <color theme="1"/>
        <rFont val="宋体"/>
        <charset val="134"/>
      </rPr>
      <t>垇</t>
    </r>
    <r>
      <rPr>
        <sz val="9"/>
        <color theme="1"/>
        <rFont val="仿宋_GB2312"/>
        <charset val="134"/>
      </rPr>
      <t>下村、龙村村、黄龙村、河头村、罗坑村、五龙村、沙河村、华林村、流坑村</t>
    </r>
  </si>
  <si>
    <t>沙河镇2022年农村清洁工程</t>
  </si>
  <si>
    <r>
      <rPr>
        <sz val="9"/>
        <color theme="1"/>
        <rFont val="仿宋_GB2312"/>
        <charset val="134"/>
      </rPr>
      <t>对9个行政村村内道路、公共场所约1368582</t>
    </r>
    <r>
      <rPr>
        <sz val="9"/>
        <color indexed="8"/>
        <rFont val="宋体"/>
        <charset val="134"/>
      </rPr>
      <t>㎡</t>
    </r>
    <r>
      <rPr>
        <sz val="9"/>
        <color theme="1"/>
        <rFont val="仿宋_GB2312"/>
        <charset val="134"/>
      </rPr>
      <t>进行垃圾清洁及垃圾清运4920吨等</t>
    </r>
  </si>
  <si>
    <r>
      <rPr>
        <sz val="10"/>
        <color theme="1"/>
        <rFont val="仿宋_GB2312"/>
        <charset val="134"/>
      </rPr>
      <t>对9个行政村村内道路、公共场所约1368582</t>
    </r>
    <r>
      <rPr>
        <sz val="10"/>
        <color indexed="8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进行垃圾清洁及垃圾清运4920吨等</t>
    </r>
  </si>
  <si>
    <r>
      <rPr>
        <sz val="10"/>
        <color theme="1"/>
        <rFont val="仿宋_GB2312"/>
        <charset val="134"/>
      </rPr>
      <t>对9个行政村村内道路、公共场所约1368582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进行垃圾清洁，垃圾清运共5050吨</t>
    </r>
  </si>
  <si>
    <t>水西村、赤珠村、黄沙村、和乐村、联三村、罗边村、白田村、石珠村、石甫村、凌源村、窑下村、窑背村、永安村、上禾村</t>
  </si>
  <si>
    <t>水西镇2022年农村清洁工程</t>
  </si>
  <si>
    <r>
      <rPr>
        <sz val="9"/>
        <color theme="1"/>
        <rFont val="仿宋_GB2312"/>
        <charset val="134"/>
      </rPr>
      <t>对14个行政村村内道路、公共场所约738750</t>
    </r>
    <r>
      <rPr>
        <sz val="9"/>
        <color indexed="8"/>
        <rFont val="宋体"/>
        <charset val="134"/>
      </rPr>
      <t>㎡</t>
    </r>
    <r>
      <rPr>
        <sz val="9"/>
        <color theme="1"/>
        <rFont val="仿宋_GB2312"/>
        <charset val="134"/>
      </rPr>
      <t>进行垃圾清洁及垃圾清运3610吨等</t>
    </r>
  </si>
  <si>
    <r>
      <rPr>
        <sz val="10"/>
        <color theme="1"/>
        <rFont val="仿宋_GB2312"/>
        <charset val="134"/>
      </rPr>
      <t>对14个行政村村内道路、公共场所约738750</t>
    </r>
    <r>
      <rPr>
        <sz val="10"/>
        <color indexed="8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进行垃圾清洁及垃圾清运3610吨等</t>
    </r>
  </si>
  <si>
    <r>
      <rPr>
        <sz val="10"/>
        <color theme="1"/>
        <rFont val="仿宋_GB2312"/>
        <charset val="134"/>
      </rPr>
      <t>对14个行政村村内道路、公共场所约738750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进行垃圾清洁及垃圾清运3810吨等</t>
    </r>
  </si>
  <si>
    <r>
      <rPr>
        <sz val="9"/>
        <color theme="1"/>
        <rFont val="仿宋_GB2312"/>
        <charset val="134"/>
      </rPr>
      <t>水东村、沿</t>
    </r>
    <r>
      <rPr>
        <sz val="9"/>
        <color indexed="8"/>
        <rFont val="宋体"/>
        <charset val="134"/>
      </rPr>
      <t>垇</t>
    </r>
    <r>
      <rPr>
        <sz val="9"/>
        <color theme="1"/>
        <rFont val="仿宋_GB2312"/>
        <charset val="134"/>
      </rPr>
      <t>村、七里村、红星村、虎岗村、正兴村</t>
    </r>
  </si>
  <si>
    <t>水东镇2022年农村清洁工程</t>
  </si>
  <si>
    <r>
      <rPr>
        <sz val="9"/>
        <color theme="1"/>
        <rFont val="仿宋_GB2312"/>
        <charset val="134"/>
      </rPr>
      <t>对6个行政村村内道路、公共场所约910210</t>
    </r>
    <r>
      <rPr>
        <sz val="9"/>
        <color indexed="8"/>
        <rFont val="宋体"/>
        <charset val="134"/>
      </rPr>
      <t>㎡</t>
    </r>
    <r>
      <rPr>
        <sz val="9"/>
        <color theme="1"/>
        <rFont val="仿宋_GB2312"/>
        <charset val="134"/>
      </rPr>
      <t>进行垃圾清洁及垃圾清运3120吨等</t>
    </r>
  </si>
  <si>
    <r>
      <rPr>
        <sz val="10"/>
        <color theme="1"/>
        <rFont val="仿宋_GB2312"/>
        <charset val="134"/>
      </rPr>
      <t>对6个行政村村内道路、公共场所约910210</t>
    </r>
    <r>
      <rPr>
        <sz val="10"/>
        <color indexed="8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进行垃圾清洁及垃圾清运3120吨等</t>
    </r>
  </si>
  <si>
    <r>
      <rPr>
        <sz val="10"/>
        <color theme="1"/>
        <rFont val="仿宋_GB2312"/>
        <charset val="134"/>
      </rPr>
      <t>对6个行政村村内道路、公共场所约910210</t>
    </r>
    <r>
      <rPr>
        <sz val="10"/>
        <color theme="1"/>
        <rFont val="宋体"/>
        <charset val="134"/>
      </rPr>
      <t>㎡</t>
    </r>
    <r>
      <rPr>
        <sz val="10"/>
        <color theme="1"/>
        <rFont val="仿宋_GB2312"/>
        <charset val="134"/>
      </rPr>
      <t>进行垃圾清洁及垃圾清运3315吨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</si>
</sst>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方正小标宋简体"/>
      <charset val="134"/>
    </font>
    <font>
      <sz val="10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仿宋_GB2312"/>
      <charset val="134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9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9"/>
      <name val="仿宋_GB2312"/>
      <charset val="134"/>
    </font>
    <font>
      <sz val="10"/>
      <name val="仿宋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33" fillId="12" borderId="6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protection locked="0"/>
    </xf>
    <xf numFmtId="0" fontId="39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1" xfId="47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1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80"/>
  <sheetViews>
    <sheetView tabSelected="1" view="pageBreakPreview" zoomScale="80" zoomScaleNormal="100" topLeftCell="A78" workbookViewId="0">
      <selection activeCell="M28" sqref="M28:N42"/>
    </sheetView>
  </sheetViews>
  <sheetFormatPr defaultColWidth="9" defaultRowHeight="13.5"/>
  <cols>
    <col min="1" max="1" width="4.36666666666667" style="3" customWidth="1"/>
    <col min="2" max="3" width="5.93333333333333" style="3" customWidth="1"/>
    <col min="4" max="5" width="5.5" style="3" customWidth="1"/>
    <col min="6" max="6" width="10.75" style="3" customWidth="1"/>
    <col min="7" max="7" width="40.775" style="3" customWidth="1"/>
    <col min="8" max="8" width="8.43333333333333" style="3" customWidth="1"/>
    <col min="9" max="10" width="14.2083333333333" style="3" customWidth="1"/>
    <col min="11" max="11" width="8" style="3" customWidth="1"/>
    <col min="12" max="12" width="46.875" style="3" customWidth="1"/>
    <col min="13" max="14" width="36.2416666666667" style="3" customWidth="1"/>
    <col min="15" max="15" width="9.5" style="3" customWidth="1"/>
    <col min="16" max="16384" width="9" style="3"/>
  </cols>
  <sheetData>
    <row r="1" ht="4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customHeight="1" spans="1:16369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31"/>
      <c r="N2" s="31"/>
      <c r="O2" s="3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</row>
    <row r="3" s="1" customFormat="1" ht="46" customHeight="1" spans="1:15">
      <c r="A3" s="7" t="s">
        <v>2</v>
      </c>
      <c r="B3" s="8" t="s">
        <v>3</v>
      </c>
      <c r="C3" s="9"/>
      <c r="D3" s="7" t="s">
        <v>4</v>
      </c>
      <c r="E3" s="7"/>
      <c r="F3" s="10" t="s">
        <v>5</v>
      </c>
      <c r="G3" s="11" t="s">
        <v>6</v>
      </c>
      <c r="H3" s="12" t="s">
        <v>7</v>
      </c>
      <c r="I3" s="12" t="s">
        <v>8</v>
      </c>
      <c r="J3" s="12" t="s">
        <v>9</v>
      </c>
      <c r="K3" s="33" t="s">
        <v>10</v>
      </c>
      <c r="L3" s="33" t="s">
        <v>11</v>
      </c>
      <c r="M3" s="33" t="s">
        <v>12</v>
      </c>
      <c r="N3" s="33"/>
      <c r="O3" s="7" t="s">
        <v>13</v>
      </c>
    </row>
    <row r="4" s="2" customFormat="1" ht="46" customHeight="1" spans="1:15">
      <c r="A4" s="7"/>
      <c r="B4" s="7" t="s">
        <v>14</v>
      </c>
      <c r="C4" s="7" t="s">
        <v>15</v>
      </c>
      <c r="D4" s="7" t="s">
        <v>16</v>
      </c>
      <c r="E4" s="7" t="s">
        <v>17</v>
      </c>
      <c r="F4" s="13"/>
      <c r="G4" s="14"/>
      <c r="H4" s="14"/>
      <c r="I4" s="34"/>
      <c r="J4" s="14"/>
      <c r="K4" s="33"/>
      <c r="L4" s="33"/>
      <c r="M4" s="33" t="s">
        <v>18</v>
      </c>
      <c r="N4" s="33" t="s">
        <v>19</v>
      </c>
      <c r="O4" s="33"/>
    </row>
    <row r="5" ht="46" customHeight="1" spans="1:15">
      <c r="A5" s="15" t="s">
        <v>20</v>
      </c>
      <c r="B5" s="15"/>
      <c r="C5" s="15"/>
      <c r="D5" s="16"/>
      <c r="E5" s="16"/>
      <c r="F5" s="16"/>
      <c r="G5" s="16"/>
      <c r="H5" s="17">
        <f t="shared" ref="H5:J5" si="0">SUM(H6,H9,H11,H22,H65,H72,H74,H76)</f>
        <v>6667.85</v>
      </c>
      <c r="I5" s="17">
        <f t="shared" si="0"/>
        <v>6667.85</v>
      </c>
      <c r="J5" s="23">
        <f t="shared" si="0"/>
        <v>6667.85</v>
      </c>
      <c r="K5" s="22"/>
      <c r="L5" s="22"/>
      <c r="M5" s="22"/>
      <c r="N5" s="22"/>
      <c r="O5" s="17"/>
    </row>
    <row r="6" ht="46" customHeight="1" spans="1:15">
      <c r="A6" s="15" t="s">
        <v>21</v>
      </c>
      <c r="B6" s="15"/>
      <c r="C6" s="15"/>
      <c r="D6" s="16"/>
      <c r="E6" s="16"/>
      <c r="F6" s="16"/>
      <c r="G6" s="16"/>
      <c r="H6" s="17">
        <f t="shared" ref="H6:J6" si="1">SUM(H7:H8)</f>
        <v>106</v>
      </c>
      <c r="I6" s="17">
        <f t="shared" si="1"/>
        <v>113.1</v>
      </c>
      <c r="J6" s="23">
        <f t="shared" si="1"/>
        <v>113.1</v>
      </c>
      <c r="K6" s="22"/>
      <c r="L6" s="22"/>
      <c r="M6" s="25"/>
      <c r="N6" s="25"/>
      <c r="O6" s="16"/>
    </row>
    <row r="7" ht="46" customHeight="1" spans="1:15">
      <c r="A7" s="18">
        <v>1</v>
      </c>
      <c r="B7" s="19" t="s">
        <v>22</v>
      </c>
      <c r="C7" s="19" t="s">
        <v>23</v>
      </c>
      <c r="D7" s="20" t="s">
        <v>24</v>
      </c>
      <c r="E7" s="20" t="s">
        <v>25</v>
      </c>
      <c r="F7" s="21" t="s">
        <v>26</v>
      </c>
      <c r="G7" s="19" t="s">
        <v>27</v>
      </c>
      <c r="H7" s="20">
        <v>100</v>
      </c>
      <c r="I7" s="25">
        <v>107.1</v>
      </c>
      <c r="J7" s="25">
        <v>107.1</v>
      </c>
      <c r="K7" s="20" t="s">
        <v>28</v>
      </c>
      <c r="L7" s="19" t="s">
        <v>29</v>
      </c>
      <c r="M7" s="35" t="s">
        <v>27</v>
      </c>
      <c r="N7" s="35" t="s">
        <v>27</v>
      </c>
      <c r="O7" s="25"/>
    </row>
    <row r="8" ht="46" customHeight="1" spans="1:15">
      <c r="A8" s="18">
        <v>2</v>
      </c>
      <c r="B8" s="19" t="s">
        <v>22</v>
      </c>
      <c r="C8" s="19" t="s">
        <v>22</v>
      </c>
      <c r="D8" s="20" t="s">
        <v>24</v>
      </c>
      <c r="E8" s="20" t="s">
        <v>25</v>
      </c>
      <c r="F8" s="21" t="s">
        <v>30</v>
      </c>
      <c r="G8" s="19" t="s">
        <v>31</v>
      </c>
      <c r="H8" s="20">
        <v>6</v>
      </c>
      <c r="I8" s="25">
        <v>6</v>
      </c>
      <c r="J8" s="25">
        <v>6</v>
      </c>
      <c r="K8" s="20" t="s">
        <v>28</v>
      </c>
      <c r="L8" s="19" t="s">
        <v>32</v>
      </c>
      <c r="M8" s="35" t="s">
        <v>31</v>
      </c>
      <c r="N8" s="36" t="s">
        <v>31</v>
      </c>
      <c r="O8" s="25"/>
    </row>
    <row r="9" ht="46" customHeight="1" spans="1:15">
      <c r="A9" s="15" t="s">
        <v>33</v>
      </c>
      <c r="B9" s="15"/>
      <c r="C9" s="15"/>
      <c r="D9" s="22"/>
      <c r="E9" s="22"/>
      <c r="F9" s="22"/>
      <c r="G9" s="22"/>
      <c r="H9" s="23">
        <f t="shared" ref="H9:J9" si="2">SUM(H10)</f>
        <v>7</v>
      </c>
      <c r="I9" s="23">
        <f t="shared" si="2"/>
        <v>7</v>
      </c>
      <c r="J9" s="23">
        <f t="shared" si="2"/>
        <v>7</v>
      </c>
      <c r="K9" s="22"/>
      <c r="L9" s="22"/>
      <c r="M9" s="25"/>
      <c r="N9" s="36"/>
      <c r="O9" s="22"/>
    </row>
    <row r="10" ht="46" customHeight="1" spans="1:15">
      <c r="A10" s="18">
        <v>3</v>
      </c>
      <c r="B10" s="19" t="s">
        <v>34</v>
      </c>
      <c r="C10" s="19" t="s">
        <v>23</v>
      </c>
      <c r="D10" s="20" t="s">
        <v>23</v>
      </c>
      <c r="E10" s="20" t="s">
        <v>25</v>
      </c>
      <c r="F10" s="22" t="s">
        <v>35</v>
      </c>
      <c r="G10" s="19" t="s">
        <v>36</v>
      </c>
      <c r="H10" s="20">
        <v>7</v>
      </c>
      <c r="I10" s="20">
        <v>7</v>
      </c>
      <c r="J10" s="20">
        <v>7</v>
      </c>
      <c r="K10" s="20" t="s">
        <v>28</v>
      </c>
      <c r="L10" s="19" t="s">
        <v>36</v>
      </c>
      <c r="M10" s="35" t="s">
        <v>36</v>
      </c>
      <c r="N10" s="36" t="s">
        <v>37</v>
      </c>
      <c r="O10" s="25"/>
    </row>
    <row r="11" ht="46" customHeight="1" spans="1:15">
      <c r="A11" s="15" t="s">
        <v>38</v>
      </c>
      <c r="B11" s="15"/>
      <c r="C11" s="15"/>
      <c r="D11" s="24"/>
      <c r="E11" s="24"/>
      <c r="F11" s="24"/>
      <c r="G11" s="24"/>
      <c r="H11" s="23">
        <f t="shared" ref="H11:J11" si="3">SUM(H12:H21)</f>
        <v>1113</v>
      </c>
      <c r="I11" s="23">
        <f t="shared" si="3"/>
        <v>1180.599533</v>
      </c>
      <c r="J11" s="23">
        <f t="shared" si="3"/>
        <v>1180.599533</v>
      </c>
      <c r="K11" s="22"/>
      <c r="L11" s="37"/>
      <c r="M11" s="25"/>
      <c r="N11" s="25"/>
      <c r="O11" s="24"/>
    </row>
    <row r="12" ht="46" customHeight="1" spans="1:15">
      <c r="A12" s="18">
        <v>4</v>
      </c>
      <c r="B12" s="19" t="s">
        <v>39</v>
      </c>
      <c r="C12" s="19" t="s">
        <v>40</v>
      </c>
      <c r="D12" s="19" t="s">
        <v>40</v>
      </c>
      <c r="E12" s="25" t="s">
        <v>41</v>
      </c>
      <c r="F12" s="25" t="s">
        <v>42</v>
      </c>
      <c r="G12" s="25" t="s">
        <v>43</v>
      </c>
      <c r="H12" s="25">
        <v>133</v>
      </c>
      <c r="I12" s="25">
        <v>116.618911</v>
      </c>
      <c r="J12" s="25">
        <v>116.618911</v>
      </c>
      <c r="K12" s="20" t="s">
        <v>28</v>
      </c>
      <c r="L12" s="20" t="s">
        <v>44</v>
      </c>
      <c r="M12" s="38" t="s">
        <v>43</v>
      </c>
      <c r="N12" s="39" t="s">
        <v>45</v>
      </c>
      <c r="O12" s="25"/>
    </row>
    <row r="13" ht="46" customHeight="1" spans="1:15">
      <c r="A13" s="18">
        <v>5</v>
      </c>
      <c r="B13" s="20" t="s">
        <v>39</v>
      </c>
      <c r="C13" s="20" t="s">
        <v>40</v>
      </c>
      <c r="D13" s="20" t="s">
        <v>40</v>
      </c>
      <c r="E13" s="22" t="s">
        <v>41</v>
      </c>
      <c r="F13" s="22" t="s">
        <v>46</v>
      </c>
      <c r="G13" s="20" t="s">
        <v>47</v>
      </c>
      <c r="H13" s="22">
        <v>220</v>
      </c>
      <c r="I13" s="25">
        <v>220.237773</v>
      </c>
      <c r="J13" s="25">
        <v>220.237773</v>
      </c>
      <c r="K13" s="20" t="s">
        <v>28</v>
      </c>
      <c r="L13" s="20" t="s">
        <v>44</v>
      </c>
      <c r="M13" s="40" t="s">
        <v>47</v>
      </c>
      <c r="N13" s="41" t="s">
        <v>48</v>
      </c>
      <c r="O13" s="25"/>
    </row>
    <row r="14" ht="46" customHeight="1" spans="1:15">
      <c r="A14" s="18">
        <v>6</v>
      </c>
      <c r="B14" s="20" t="s">
        <v>39</v>
      </c>
      <c r="C14" s="20" t="s">
        <v>40</v>
      </c>
      <c r="D14" s="20" t="s">
        <v>40</v>
      </c>
      <c r="E14" s="22" t="s">
        <v>49</v>
      </c>
      <c r="F14" s="20" t="s">
        <v>50</v>
      </c>
      <c r="G14" s="20" t="s">
        <v>51</v>
      </c>
      <c r="H14" s="20">
        <v>50</v>
      </c>
      <c r="I14" s="25">
        <v>52.2562</v>
      </c>
      <c r="J14" s="25">
        <v>52.2562</v>
      </c>
      <c r="K14" s="20" t="s">
        <v>28</v>
      </c>
      <c r="L14" s="20" t="s">
        <v>44</v>
      </c>
      <c r="M14" s="40" t="s">
        <v>51</v>
      </c>
      <c r="N14" s="42" t="s">
        <v>52</v>
      </c>
      <c r="O14" s="25"/>
    </row>
    <row r="15" ht="46" customHeight="1" spans="1:15">
      <c r="A15" s="18">
        <v>7</v>
      </c>
      <c r="B15" s="20" t="s">
        <v>39</v>
      </c>
      <c r="C15" s="20" t="s">
        <v>40</v>
      </c>
      <c r="D15" s="20" t="s">
        <v>40</v>
      </c>
      <c r="E15" s="22" t="s">
        <v>53</v>
      </c>
      <c r="F15" s="22" t="s">
        <v>54</v>
      </c>
      <c r="G15" s="22" t="s">
        <v>55</v>
      </c>
      <c r="H15" s="22">
        <v>180</v>
      </c>
      <c r="I15" s="25">
        <v>186.2543</v>
      </c>
      <c r="J15" s="25">
        <v>186.2543</v>
      </c>
      <c r="K15" s="20" t="s">
        <v>28</v>
      </c>
      <c r="L15" s="20" t="s">
        <v>44</v>
      </c>
      <c r="M15" s="43" t="s">
        <v>55</v>
      </c>
      <c r="N15" s="39" t="s">
        <v>56</v>
      </c>
      <c r="O15" s="25"/>
    </row>
    <row r="16" ht="46" customHeight="1" spans="1:15">
      <c r="A16" s="18">
        <v>8</v>
      </c>
      <c r="B16" s="20" t="s">
        <v>39</v>
      </c>
      <c r="C16" s="20" t="s">
        <v>57</v>
      </c>
      <c r="D16" s="20" t="s">
        <v>57</v>
      </c>
      <c r="E16" s="20" t="s">
        <v>58</v>
      </c>
      <c r="F16" s="20" t="s">
        <v>59</v>
      </c>
      <c r="G16" s="20" t="s">
        <v>60</v>
      </c>
      <c r="H16" s="20">
        <v>60</v>
      </c>
      <c r="I16" s="25">
        <v>48.5119</v>
      </c>
      <c r="J16" s="25">
        <v>48.5119</v>
      </c>
      <c r="K16" s="20" t="s">
        <v>28</v>
      </c>
      <c r="L16" s="20" t="s">
        <v>44</v>
      </c>
      <c r="M16" s="44" t="s">
        <v>60</v>
      </c>
      <c r="N16" s="39" t="s">
        <v>61</v>
      </c>
      <c r="O16" s="25"/>
    </row>
    <row r="17" ht="46" customHeight="1" spans="1:15">
      <c r="A17" s="18">
        <v>9</v>
      </c>
      <c r="B17" s="20" t="s">
        <v>39</v>
      </c>
      <c r="C17" s="20" t="s">
        <v>62</v>
      </c>
      <c r="D17" s="22" t="s">
        <v>62</v>
      </c>
      <c r="E17" s="22" t="s">
        <v>63</v>
      </c>
      <c r="F17" s="22" t="s">
        <v>64</v>
      </c>
      <c r="G17" s="25" t="s">
        <v>65</v>
      </c>
      <c r="H17" s="22">
        <v>50</v>
      </c>
      <c r="I17" s="25">
        <v>49.1478</v>
      </c>
      <c r="J17" s="25">
        <v>49.1478</v>
      </c>
      <c r="K17" s="20" t="s">
        <v>28</v>
      </c>
      <c r="L17" s="20" t="s">
        <v>44</v>
      </c>
      <c r="M17" s="43" t="s">
        <v>65</v>
      </c>
      <c r="N17" s="39" t="s">
        <v>66</v>
      </c>
      <c r="O17" s="25"/>
    </row>
    <row r="18" ht="46" customHeight="1" spans="1:15">
      <c r="A18" s="18">
        <v>10</v>
      </c>
      <c r="B18" s="20" t="s">
        <v>39</v>
      </c>
      <c r="C18" s="20" t="s">
        <v>62</v>
      </c>
      <c r="D18" s="22" t="s">
        <v>62</v>
      </c>
      <c r="E18" s="22" t="s">
        <v>67</v>
      </c>
      <c r="F18" s="22" t="s">
        <v>68</v>
      </c>
      <c r="G18" s="22" t="s">
        <v>69</v>
      </c>
      <c r="H18" s="22">
        <v>70</v>
      </c>
      <c r="I18" s="25">
        <v>74.4359</v>
      </c>
      <c r="J18" s="25">
        <v>74.4359</v>
      </c>
      <c r="K18" s="20" t="s">
        <v>28</v>
      </c>
      <c r="L18" s="20" t="s">
        <v>44</v>
      </c>
      <c r="M18" s="43" t="s">
        <v>69</v>
      </c>
      <c r="N18" s="39" t="s">
        <v>70</v>
      </c>
      <c r="O18" s="25"/>
    </row>
    <row r="19" ht="46" customHeight="1" spans="1:15">
      <c r="A19" s="18">
        <v>11</v>
      </c>
      <c r="B19" s="20" t="s">
        <v>39</v>
      </c>
      <c r="C19" s="19" t="s">
        <v>71</v>
      </c>
      <c r="D19" s="19" t="s">
        <v>71</v>
      </c>
      <c r="E19" s="19" t="s">
        <v>72</v>
      </c>
      <c r="F19" s="19" t="s">
        <v>73</v>
      </c>
      <c r="G19" s="19" t="s">
        <v>74</v>
      </c>
      <c r="H19" s="22">
        <v>190</v>
      </c>
      <c r="I19" s="25">
        <v>184.8721</v>
      </c>
      <c r="J19" s="25">
        <v>184.8721</v>
      </c>
      <c r="K19" s="20" t="s">
        <v>28</v>
      </c>
      <c r="L19" s="20" t="s">
        <v>75</v>
      </c>
      <c r="M19" s="44" t="s">
        <v>74</v>
      </c>
      <c r="N19" s="39" t="s">
        <v>76</v>
      </c>
      <c r="O19" s="25"/>
    </row>
    <row r="20" ht="46" customHeight="1" spans="1:15">
      <c r="A20" s="18">
        <v>12</v>
      </c>
      <c r="B20" s="20" t="s">
        <v>39</v>
      </c>
      <c r="C20" s="20" t="s">
        <v>71</v>
      </c>
      <c r="D20" s="20" t="s">
        <v>71</v>
      </c>
      <c r="E20" s="20" t="s">
        <v>72</v>
      </c>
      <c r="F20" s="25" t="s">
        <v>77</v>
      </c>
      <c r="G20" s="20" t="s">
        <v>78</v>
      </c>
      <c r="H20" s="22">
        <v>100</v>
      </c>
      <c r="I20" s="25">
        <v>186.984249</v>
      </c>
      <c r="J20" s="25">
        <v>186.984249</v>
      </c>
      <c r="K20" s="20" t="s">
        <v>79</v>
      </c>
      <c r="L20" s="20" t="s">
        <v>44</v>
      </c>
      <c r="M20" s="45" t="s">
        <v>78</v>
      </c>
      <c r="N20" s="36" t="s">
        <v>80</v>
      </c>
      <c r="O20" s="24"/>
    </row>
    <row r="21" ht="46" customHeight="1" spans="1:15">
      <c r="A21" s="18">
        <v>13</v>
      </c>
      <c r="B21" s="20" t="s">
        <v>39</v>
      </c>
      <c r="C21" s="20" t="s">
        <v>71</v>
      </c>
      <c r="D21" s="20" t="s">
        <v>71</v>
      </c>
      <c r="E21" s="20" t="s">
        <v>72</v>
      </c>
      <c r="F21" s="25" t="s">
        <v>81</v>
      </c>
      <c r="G21" s="20" t="s">
        <v>82</v>
      </c>
      <c r="H21" s="22">
        <v>60</v>
      </c>
      <c r="I21" s="25">
        <v>61.2804</v>
      </c>
      <c r="J21" s="25">
        <v>61.2804</v>
      </c>
      <c r="K21" s="20" t="s">
        <v>28</v>
      </c>
      <c r="L21" s="20" t="s">
        <v>44</v>
      </c>
      <c r="M21" s="45" t="s">
        <v>82</v>
      </c>
      <c r="N21" s="36" t="s">
        <v>83</v>
      </c>
      <c r="O21" s="25"/>
    </row>
    <row r="22" ht="46" customHeight="1" spans="1:15">
      <c r="A22" s="15" t="s">
        <v>84</v>
      </c>
      <c r="B22" s="15"/>
      <c r="C22" s="15"/>
      <c r="D22" s="24"/>
      <c r="E22" s="24"/>
      <c r="F22" s="24"/>
      <c r="G22" s="24"/>
      <c r="H22" s="23">
        <f t="shared" ref="H22:J22" si="4">SUM(H23:H64)</f>
        <v>3192.35</v>
      </c>
      <c r="I22" s="46">
        <f t="shared" si="4"/>
        <v>3140.991631</v>
      </c>
      <c r="J22" s="46">
        <f t="shared" si="4"/>
        <v>3140.991631</v>
      </c>
      <c r="K22" s="20"/>
      <c r="L22" s="20"/>
      <c r="M22" s="36"/>
      <c r="N22" s="36"/>
      <c r="O22" s="25"/>
    </row>
    <row r="23" ht="46" customHeight="1" spans="1:15">
      <c r="A23" s="18">
        <v>14</v>
      </c>
      <c r="B23" s="19" t="s">
        <v>85</v>
      </c>
      <c r="C23" s="19" t="s">
        <v>62</v>
      </c>
      <c r="D23" s="25" t="s">
        <v>62</v>
      </c>
      <c r="E23" s="25" t="s">
        <v>63</v>
      </c>
      <c r="F23" s="20" t="s">
        <v>86</v>
      </c>
      <c r="G23" s="25" t="s">
        <v>87</v>
      </c>
      <c r="H23" s="18">
        <v>80</v>
      </c>
      <c r="I23" s="47">
        <v>70.589623</v>
      </c>
      <c r="J23" s="47">
        <v>70.589623</v>
      </c>
      <c r="K23" s="20" t="s">
        <v>28</v>
      </c>
      <c r="L23" s="19" t="s">
        <v>88</v>
      </c>
      <c r="M23" s="36" t="s">
        <v>87</v>
      </c>
      <c r="N23" s="48" t="s">
        <v>89</v>
      </c>
      <c r="O23" s="25"/>
    </row>
    <row r="24" ht="46" customHeight="1" spans="1:15">
      <c r="A24" s="18">
        <v>15</v>
      </c>
      <c r="B24" s="19" t="s">
        <v>85</v>
      </c>
      <c r="C24" s="19" t="s">
        <v>62</v>
      </c>
      <c r="D24" s="25" t="s">
        <v>62</v>
      </c>
      <c r="E24" s="25" t="s">
        <v>90</v>
      </c>
      <c r="F24" s="20" t="s">
        <v>91</v>
      </c>
      <c r="G24" s="26" t="s">
        <v>92</v>
      </c>
      <c r="H24" s="18">
        <v>50</v>
      </c>
      <c r="I24" s="47">
        <f>35+9.303654</f>
        <v>44.303654</v>
      </c>
      <c r="J24" s="47">
        <f>35+9.303654</f>
        <v>44.303654</v>
      </c>
      <c r="K24" s="20" t="s">
        <v>28</v>
      </c>
      <c r="L24" s="19" t="s">
        <v>93</v>
      </c>
      <c r="M24" s="49" t="s">
        <v>92</v>
      </c>
      <c r="N24" s="48" t="s">
        <v>94</v>
      </c>
      <c r="O24" s="25"/>
    </row>
    <row r="25" ht="46" customHeight="1" spans="1:15">
      <c r="A25" s="18">
        <v>16</v>
      </c>
      <c r="B25" s="19" t="s">
        <v>85</v>
      </c>
      <c r="C25" s="19" t="s">
        <v>62</v>
      </c>
      <c r="D25" s="25" t="s">
        <v>62</v>
      </c>
      <c r="E25" s="25" t="s">
        <v>95</v>
      </c>
      <c r="F25" s="20" t="s">
        <v>96</v>
      </c>
      <c r="G25" s="25" t="s">
        <v>97</v>
      </c>
      <c r="H25" s="18">
        <v>40</v>
      </c>
      <c r="I25" s="47">
        <f>28+11.635547</f>
        <v>39.635547</v>
      </c>
      <c r="J25" s="47">
        <f>28+11.635547</f>
        <v>39.635547</v>
      </c>
      <c r="K25" s="20" t="s">
        <v>28</v>
      </c>
      <c r="L25" s="19" t="s">
        <v>93</v>
      </c>
      <c r="M25" s="49" t="s">
        <v>97</v>
      </c>
      <c r="N25" s="36" t="s">
        <v>98</v>
      </c>
      <c r="O25" s="25"/>
    </row>
    <row r="26" ht="46" customHeight="1" spans="1:15">
      <c r="A26" s="18">
        <v>17</v>
      </c>
      <c r="B26" s="19" t="s">
        <v>85</v>
      </c>
      <c r="C26" s="19" t="s">
        <v>62</v>
      </c>
      <c r="D26" s="25" t="s">
        <v>62</v>
      </c>
      <c r="E26" s="25" t="s">
        <v>99</v>
      </c>
      <c r="F26" s="20" t="s">
        <v>100</v>
      </c>
      <c r="G26" s="25" t="s">
        <v>101</v>
      </c>
      <c r="H26" s="18">
        <v>58</v>
      </c>
      <c r="I26" s="47">
        <f>35+20.957305</f>
        <v>55.957305</v>
      </c>
      <c r="J26" s="47">
        <f>35+20.957305</f>
        <v>55.957305</v>
      </c>
      <c r="K26" s="20" t="s">
        <v>28</v>
      </c>
      <c r="L26" s="19" t="s">
        <v>93</v>
      </c>
      <c r="M26" s="50" t="s">
        <v>101</v>
      </c>
      <c r="N26" s="51" t="s">
        <v>102</v>
      </c>
      <c r="O26" s="25"/>
    </row>
    <row r="27" ht="46" customHeight="1" spans="1:15">
      <c r="A27" s="18">
        <v>18</v>
      </c>
      <c r="B27" s="19" t="s">
        <v>85</v>
      </c>
      <c r="C27" s="19" t="s">
        <v>71</v>
      </c>
      <c r="D27" s="25" t="s">
        <v>71</v>
      </c>
      <c r="E27" s="25" t="s">
        <v>72</v>
      </c>
      <c r="F27" s="20" t="s">
        <v>103</v>
      </c>
      <c r="G27" s="25" t="s">
        <v>104</v>
      </c>
      <c r="H27" s="18">
        <v>96</v>
      </c>
      <c r="I27" s="47">
        <v>93.105261</v>
      </c>
      <c r="J27" s="47">
        <v>93.105261</v>
      </c>
      <c r="K27" s="20" t="s">
        <v>28</v>
      </c>
      <c r="L27" s="19" t="s">
        <v>93</v>
      </c>
      <c r="M27" s="49" t="s">
        <v>104</v>
      </c>
      <c r="N27" s="52" t="s">
        <v>105</v>
      </c>
      <c r="O27" s="25"/>
    </row>
    <row r="28" ht="46" customHeight="1" spans="1:15">
      <c r="A28" s="18">
        <v>19</v>
      </c>
      <c r="B28" s="19" t="s">
        <v>85</v>
      </c>
      <c r="C28" s="19" t="s">
        <v>71</v>
      </c>
      <c r="D28" s="25" t="s">
        <v>71</v>
      </c>
      <c r="E28" s="25" t="s">
        <v>72</v>
      </c>
      <c r="F28" s="20" t="s">
        <v>106</v>
      </c>
      <c r="G28" s="25" t="s">
        <v>107</v>
      </c>
      <c r="H28" s="27">
        <v>150</v>
      </c>
      <c r="I28" s="47">
        <v>152.281385</v>
      </c>
      <c r="J28" s="47">
        <v>152.281385</v>
      </c>
      <c r="K28" s="20" t="s">
        <v>28</v>
      </c>
      <c r="L28" s="19" t="s">
        <v>108</v>
      </c>
      <c r="M28" s="38" t="s">
        <v>107</v>
      </c>
      <c r="N28" s="53" t="s">
        <v>109</v>
      </c>
      <c r="O28" s="25"/>
    </row>
    <row r="29" ht="46" customHeight="1" spans="1:15">
      <c r="A29" s="18">
        <v>20</v>
      </c>
      <c r="B29" s="19" t="s">
        <v>85</v>
      </c>
      <c r="C29" s="19" t="s">
        <v>71</v>
      </c>
      <c r="D29" s="19" t="s">
        <v>71</v>
      </c>
      <c r="E29" s="19" t="s">
        <v>110</v>
      </c>
      <c r="F29" s="20" t="s">
        <v>111</v>
      </c>
      <c r="G29" s="19" t="s">
        <v>112</v>
      </c>
      <c r="H29" s="28">
        <v>110</v>
      </c>
      <c r="I29" s="47">
        <v>111.600783</v>
      </c>
      <c r="J29" s="47">
        <v>111.600783</v>
      </c>
      <c r="K29" s="20" t="s">
        <v>28</v>
      </c>
      <c r="L29" s="19" t="s">
        <v>93</v>
      </c>
      <c r="M29" s="38" t="s">
        <v>112</v>
      </c>
      <c r="N29" s="53" t="s">
        <v>113</v>
      </c>
      <c r="O29" s="25"/>
    </row>
    <row r="30" ht="46" customHeight="1" spans="1:15">
      <c r="A30" s="18">
        <v>21</v>
      </c>
      <c r="B30" s="19" t="s">
        <v>85</v>
      </c>
      <c r="C30" s="19" t="s">
        <v>71</v>
      </c>
      <c r="D30" s="19" t="s">
        <v>71</v>
      </c>
      <c r="E30" s="19" t="s">
        <v>114</v>
      </c>
      <c r="F30" s="20" t="s">
        <v>115</v>
      </c>
      <c r="G30" s="19" t="s">
        <v>116</v>
      </c>
      <c r="H30" s="20">
        <v>80</v>
      </c>
      <c r="I30" s="47">
        <v>76.263126</v>
      </c>
      <c r="J30" s="47">
        <v>76.263126</v>
      </c>
      <c r="K30" s="20" t="s">
        <v>28</v>
      </c>
      <c r="L30" s="19" t="s">
        <v>93</v>
      </c>
      <c r="M30" s="54" t="s">
        <v>116</v>
      </c>
      <c r="N30" s="55" t="s">
        <v>117</v>
      </c>
      <c r="O30" s="25"/>
    </row>
    <row r="31" ht="46" customHeight="1" spans="1:15">
      <c r="A31" s="18">
        <v>22</v>
      </c>
      <c r="B31" s="19" t="s">
        <v>85</v>
      </c>
      <c r="C31" s="19" t="s">
        <v>71</v>
      </c>
      <c r="D31" s="29" t="s">
        <v>71</v>
      </c>
      <c r="E31" s="29" t="s">
        <v>118</v>
      </c>
      <c r="F31" s="20" t="s">
        <v>119</v>
      </c>
      <c r="G31" s="25" t="s">
        <v>120</v>
      </c>
      <c r="H31" s="20">
        <v>70</v>
      </c>
      <c r="I31" s="47">
        <v>69.340277</v>
      </c>
      <c r="J31" s="47">
        <v>69.340277</v>
      </c>
      <c r="K31" s="20" t="s">
        <v>28</v>
      </c>
      <c r="L31" s="19" t="s">
        <v>93</v>
      </c>
      <c r="M31" s="56" t="s">
        <v>120</v>
      </c>
      <c r="N31" s="55" t="s">
        <v>121</v>
      </c>
      <c r="O31" s="25"/>
    </row>
    <row r="32" ht="46" customHeight="1" spans="1:15">
      <c r="A32" s="18">
        <v>23</v>
      </c>
      <c r="B32" s="19" t="s">
        <v>85</v>
      </c>
      <c r="C32" s="19" t="s">
        <v>40</v>
      </c>
      <c r="D32" s="25" t="s">
        <v>40</v>
      </c>
      <c r="E32" s="25" t="s">
        <v>41</v>
      </c>
      <c r="F32" s="20" t="s">
        <v>122</v>
      </c>
      <c r="G32" s="25" t="s">
        <v>123</v>
      </c>
      <c r="H32" s="22">
        <v>200</v>
      </c>
      <c r="I32" s="25">
        <v>197.098946</v>
      </c>
      <c r="J32" s="25">
        <v>197.098946</v>
      </c>
      <c r="K32" s="20" t="s">
        <v>28</v>
      </c>
      <c r="L32" s="19" t="s">
        <v>93</v>
      </c>
      <c r="M32" s="57" t="s">
        <v>123</v>
      </c>
      <c r="N32" s="53" t="s">
        <v>124</v>
      </c>
      <c r="O32" s="25"/>
    </row>
    <row r="33" ht="46" customHeight="1" spans="1:15">
      <c r="A33" s="18">
        <v>24</v>
      </c>
      <c r="B33" s="19" t="s">
        <v>85</v>
      </c>
      <c r="C33" s="19" t="s">
        <v>40</v>
      </c>
      <c r="D33" s="25" t="s">
        <v>40</v>
      </c>
      <c r="E33" s="25" t="s">
        <v>53</v>
      </c>
      <c r="F33" s="20" t="s">
        <v>125</v>
      </c>
      <c r="G33" s="25" t="s">
        <v>107</v>
      </c>
      <c r="H33" s="22">
        <v>120</v>
      </c>
      <c r="I33" s="47">
        <f>80+34.660024</f>
        <v>114.660024</v>
      </c>
      <c r="J33" s="47">
        <f>80+34.660024</f>
        <v>114.660024</v>
      </c>
      <c r="K33" s="20" t="s">
        <v>28</v>
      </c>
      <c r="L33" s="19" t="s">
        <v>93</v>
      </c>
      <c r="M33" s="54" t="s">
        <v>107</v>
      </c>
      <c r="N33" s="55" t="s">
        <v>126</v>
      </c>
      <c r="O33" s="25"/>
    </row>
    <row r="34" ht="46" customHeight="1" spans="1:15">
      <c r="A34" s="18">
        <v>25</v>
      </c>
      <c r="B34" s="19" t="s">
        <v>85</v>
      </c>
      <c r="C34" s="19" t="s">
        <v>40</v>
      </c>
      <c r="D34" s="25" t="s">
        <v>40</v>
      </c>
      <c r="E34" s="25" t="s">
        <v>49</v>
      </c>
      <c r="F34" s="20" t="s">
        <v>127</v>
      </c>
      <c r="G34" s="25" t="s">
        <v>112</v>
      </c>
      <c r="H34" s="22">
        <v>40</v>
      </c>
      <c r="I34" s="25">
        <v>32.286795</v>
      </c>
      <c r="J34" s="25">
        <v>32.286795</v>
      </c>
      <c r="K34" s="20" t="s">
        <v>28</v>
      </c>
      <c r="L34" s="19" t="s">
        <v>93</v>
      </c>
      <c r="M34" s="38" t="s">
        <v>112</v>
      </c>
      <c r="N34" s="53" t="s">
        <v>128</v>
      </c>
      <c r="O34" s="25"/>
    </row>
    <row r="35" ht="46" customHeight="1" spans="1:15">
      <c r="A35" s="18">
        <v>26</v>
      </c>
      <c r="B35" s="19" t="s">
        <v>85</v>
      </c>
      <c r="C35" s="19" t="s">
        <v>40</v>
      </c>
      <c r="D35" s="25" t="s">
        <v>40</v>
      </c>
      <c r="E35" s="25" t="s">
        <v>129</v>
      </c>
      <c r="F35" s="20" t="s">
        <v>130</v>
      </c>
      <c r="G35" s="25" t="s">
        <v>131</v>
      </c>
      <c r="H35" s="22">
        <v>55</v>
      </c>
      <c r="I35" s="47">
        <f>35+17.697597</f>
        <v>52.697597</v>
      </c>
      <c r="J35" s="47">
        <f>35+17.697597</f>
        <v>52.697597</v>
      </c>
      <c r="K35" s="20" t="s">
        <v>28</v>
      </c>
      <c r="L35" s="19" t="s">
        <v>93</v>
      </c>
      <c r="M35" s="38" t="s">
        <v>131</v>
      </c>
      <c r="N35" s="53" t="s">
        <v>132</v>
      </c>
      <c r="O35" s="25"/>
    </row>
    <row r="36" ht="46" customHeight="1" spans="1:15">
      <c r="A36" s="18">
        <v>27</v>
      </c>
      <c r="B36" s="19" t="s">
        <v>85</v>
      </c>
      <c r="C36" s="19" t="s">
        <v>40</v>
      </c>
      <c r="D36" s="25" t="s">
        <v>40</v>
      </c>
      <c r="E36" s="25" t="s">
        <v>133</v>
      </c>
      <c r="F36" s="20" t="s">
        <v>134</v>
      </c>
      <c r="G36" s="25" t="s">
        <v>135</v>
      </c>
      <c r="H36" s="22">
        <v>30</v>
      </c>
      <c r="I36" s="25">
        <v>24.05842</v>
      </c>
      <c r="J36" s="25">
        <v>24.05842</v>
      </c>
      <c r="K36" s="20" t="s">
        <v>28</v>
      </c>
      <c r="L36" s="19" t="s">
        <v>93</v>
      </c>
      <c r="M36" s="38" t="s">
        <v>135</v>
      </c>
      <c r="N36" s="53" t="s">
        <v>136</v>
      </c>
      <c r="O36" s="25"/>
    </row>
    <row r="37" ht="46" customHeight="1" spans="1:15">
      <c r="A37" s="18">
        <v>28</v>
      </c>
      <c r="B37" s="19" t="s">
        <v>85</v>
      </c>
      <c r="C37" s="19" t="s">
        <v>40</v>
      </c>
      <c r="D37" s="25" t="s">
        <v>40</v>
      </c>
      <c r="E37" s="25" t="s">
        <v>137</v>
      </c>
      <c r="F37" s="20" t="s">
        <v>138</v>
      </c>
      <c r="G37" s="25" t="s">
        <v>131</v>
      </c>
      <c r="H37" s="22">
        <v>50</v>
      </c>
      <c r="I37" s="25">
        <v>50.154265</v>
      </c>
      <c r="J37" s="25">
        <v>50.154265</v>
      </c>
      <c r="K37" s="20" t="s">
        <v>28</v>
      </c>
      <c r="L37" s="19" t="s">
        <v>93</v>
      </c>
      <c r="M37" s="54" t="s">
        <v>131</v>
      </c>
      <c r="N37" s="55" t="s">
        <v>139</v>
      </c>
      <c r="O37" s="25"/>
    </row>
    <row r="38" ht="46" customHeight="1" spans="1:15">
      <c r="A38" s="18">
        <v>29</v>
      </c>
      <c r="B38" s="19" t="s">
        <v>85</v>
      </c>
      <c r="C38" s="19" t="s">
        <v>40</v>
      </c>
      <c r="D38" s="25" t="s">
        <v>40</v>
      </c>
      <c r="E38" s="25" t="s">
        <v>140</v>
      </c>
      <c r="F38" s="20" t="s">
        <v>141</v>
      </c>
      <c r="G38" s="25" t="s">
        <v>142</v>
      </c>
      <c r="H38" s="22">
        <v>35</v>
      </c>
      <c r="I38" s="25">
        <v>33.086745</v>
      </c>
      <c r="J38" s="25">
        <v>33.086745</v>
      </c>
      <c r="K38" s="20" t="s">
        <v>28</v>
      </c>
      <c r="L38" s="19" t="s">
        <v>93</v>
      </c>
      <c r="M38" s="54" t="s">
        <v>142</v>
      </c>
      <c r="N38" s="55" t="s">
        <v>143</v>
      </c>
      <c r="O38" s="25"/>
    </row>
    <row r="39" ht="46" customHeight="1" spans="1:15">
      <c r="A39" s="18">
        <v>30</v>
      </c>
      <c r="B39" s="19" t="s">
        <v>85</v>
      </c>
      <c r="C39" s="19" t="s">
        <v>40</v>
      </c>
      <c r="D39" s="19" t="s">
        <v>40</v>
      </c>
      <c r="E39" s="25" t="s">
        <v>41</v>
      </c>
      <c r="F39" s="20" t="s">
        <v>144</v>
      </c>
      <c r="G39" s="25" t="s">
        <v>145</v>
      </c>
      <c r="H39" s="25">
        <v>60</v>
      </c>
      <c r="I39" s="25">
        <v>59.317144</v>
      </c>
      <c r="J39" s="25">
        <v>59.317144</v>
      </c>
      <c r="K39" s="20" t="s">
        <v>28</v>
      </c>
      <c r="L39" s="19" t="s">
        <v>146</v>
      </c>
      <c r="M39" s="57" t="s">
        <v>145</v>
      </c>
      <c r="N39" s="58" t="s">
        <v>147</v>
      </c>
      <c r="O39" s="25"/>
    </row>
    <row r="40" ht="46" customHeight="1" spans="1:15">
      <c r="A40" s="18">
        <v>31</v>
      </c>
      <c r="B40" s="19" t="s">
        <v>85</v>
      </c>
      <c r="C40" s="19" t="s">
        <v>40</v>
      </c>
      <c r="D40" s="19" t="s">
        <v>40</v>
      </c>
      <c r="E40" s="25" t="s">
        <v>53</v>
      </c>
      <c r="F40" s="20" t="s">
        <v>148</v>
      </c>
      <c r="G40" s="25" t="s">
        <v>149</v>
      </c>
      <c r="H40" s="25">
        <v>45</v>
      </c>
      <c r="I40" s="25">
        <v>37.213642</v>
      </c>
      <c r="J40" s="25">
        <v>37.213642</v>
      </c>
      <c r="K40" s="20" t="s">
        <v>28</v>
      </c>
      <c r="L40" s="19" t="s">
        <v>150</v>
      </c>
      <c r="M40" s="57" t="s">
        <v>149</v>
      </c>
      <c r="N40" s="58" t="s">
        <v>151</v>
      </c>
      <c r="O40" s="25"/>
    </row>
    <row r="41" ht="46" customHeight="1" spans="1:15">
      <c r="A41" s="18">
        <v>32</v>
      </c>
      <c r="B41" s="19" t="s">
        <v>85</v>
      </c>
      <c r="C41" s="19" t="s">
        <v>62</v>
      </c>
      <c r="D41" s="19" t="s">
        <v>62</v>
      </c>
      <c r="E41" s="19" t="s">
        <v>67</v>
      </c>
      <c r="F41" s="20" t="s">
        <v>152</v>
      </c>
      <c r="G41" s="19" t="s">
        <v>153</v>
      </c>
      <c r="H41" s="30">
        <v>50</v>
      </c>
      <c r="I41" s="25">
        <v>47.629988</v>
      </c>
      <c r="J41" s="25">
        <v>47.629988</v>
      </c>
      <c r="K41" s="20" t="s">
        <v>28</v>
      </c>
      <c r="L41" s="19" t="s">
        <v>154</v>
      </c>
      <c r="M41" s="41" t="s">
        <v>153</v>
      </c>
      <c r="N41" s="58" t="s">
        <v>155</v>
      </c>
      <c r="O41" s="25"/>
    </row>
    <row r="42" ht="46" customHeight="1" spans="1:15">
      <c r="A42" s="18">
        <v>33</v>
      </c>
      <c r="B42" s="19" t="s">
        <v>85</v>
      </c>
      <c r="C42" s="19" t="s">
        <v>62</v>
      </c>
      <c r="D42" s="19" t="s">
        <v>62</v>
      </c>
      <c r="E42" s="19" t="s">
        <v>63</v>
      </c>
      <c r="F42" s="20" t="s">
        <v>156</v>
      </c>
      <c r="G42" s="19" t="s">
        <v>157</v>
      </c>
      <c r="H42" s="30">
        <v>30</v>
      </c>
      <c r="I42" s="25">
        <v>27.326425</v>
      </c>
      <c r="J42" s="25">
        <v>27.326425</v>
      </c>
      <c r="K42" s="20" t="s">
        <v>28</v>
      </c>
      <c r="L42" s="19" t="s">
        <v>150</v>
      </c>
      <c r="M42" s="39" t="s">
        <v>157</v>
      </c>
      <c r="N42" s="59" t="s">
        <v>158</v>
      </c>
      <c r="O42" s="25"/>
    </row>
    <row r="43" ht="46" customHeight="1" spans="1:15">
      <c r="A43" s="18">
        <v>34</v>
      </c>
      <c r="B43" s="19" t="s">
        <v>85</v>
      </c>
      <c r="C43" s="19" t="s">
        <v>71</v>
      </c>
      <c r="D43" s="19" t="s">
        <v>71</v>
      </c>
      <c r="E43" s="19" t="s">
        <v>72</v>
      </c>
      <c r="F43" s="21" t="s">
        <v>159</v>
      </c>
      <c r="G43" s="19" t="s">
        <v>160</v>
      </c>
      <c r="H43" s="30">
        <v>50</v>
      </c>
      <c r="I43" s="25">
        <v>48.74521</v>
      </c>
      <c r="J43" s="25">
        <v>48.74521</v>
      </c>
      <c r="K43" s="20" t="s">
        <v>28</v>
      </c>
      <c r="L43" s="19" t="s">
        <v>146</v>
      </c>
      <c r="M43" s="35" t="s">
        <v>160</v>
      </c>
      <c r="N43" s="48" t="s">
        <v>161</v>
      </c>
      <c r="O43" s="25"/>
    </row>
    <row r="44" ht="46" customHeight="1" spans="1:15">
      <c r="A44" s="18">
        <v>35</v>
      </c>
      <c r="B44" s="19" t="s">
        <v>85</v>
      </c>
      <c r="C44" s="19" t="s">
        <v>85</v>
      </c>
      <c r="D44" s="19" t="s">
        <v>162</v>
      </c>
      <c r="E44" s="19" t="s">
        <v>163</v>
      </c>
      <c r="F44" s="20" t="s">
        <v>164</v>
      </c>
      <c r="G44" s="19" t="s">
        <v>165</v>
      </c>
      <c r="H44" s="20">
        <v>240</v>
      </c>
      <c r="I44" s="19">
        <v>247.232</v>
      </c>
      <c r="J44" s="19">
        <v>247.232</v>
      </c>
      <c r="K44" s="20" t="s">
        <v>28</v>
      </c>
      <c r="L44" s="19" t="s">
        <v>166</v>
      </c>
      <c r="M44" s="35" t="s">
        <v>165</v>
      </c>
      <c r="N44" s="36" t="s">
        <v>167</v>
      </c>
      <c r="O44" s="25"/>
    </row>
    <row r="45" ht="46" customHeight="1" spans="1:15">
      <c r="A45" s="18">
        <v>36</v>
      </c>
      <c r="B45" s="19" t="s">
        <v>85</v>
      </c>
      <c r="C45" s="19" t="s">
        <v>62</v>
      </c>
      <c r="D45" s="19" t="s">
        <v>62</v>
      </c>
      <c r="E45" s="19" t="s">
        <v>63</v>
      </c>
      <c r="F45" s="20" t="s">
        <v>168</v>
      </c>
      <c r="G45" s="19" t="s">
        <v>169</v>
      </c>
      <c r="H45" s="20">
        <v>20</v>
      </c>
      <c r="I45" s="25">
        <v>15.770789</v>
      </c>
      <c r="J45" s="25">
        <v>15.770789</v>
      </c>
      <c r="K45" s="20" t="s">
        <v>28</v>
      </c>
      <c r="L45" s="19" t="s">
        <v>170</v>
      </c>
      <c r="M45" s="35" t="s">
        <v>169</v>
      </c>
      <c r="N45" s="36" t="s">
        <v>169</v>
      </c>
      <c r="O45" s="25"/>
    </row>
    <row r="46" ht="46" customHeight="1" spans="1:15">
      <c r="A46" s="18">
        <v>37</v>
      </c>
      <c r="B46" s="19" t="s">
        <v>85</v>
      </c>
      <c r="C46" s="19" t="s">
        <v>62</v>
      </c>
      <c r="D46" s="19" t="s">
        <v>62</v>
      </c>
      <c r="E46" s="19" t="s">
        <v>63</v>
      </c>
      <c r="F46" s="20" t="s">
        <v>171</v>
      </c>
      <c r="G46" s="19" t="s">
        <v>172</v>
      </c>
      <c r="H46" s="20">
        <v>25</v>
      </c>
      <c r="I46" s="25">
        <v>13.6</v>
      </c>
      <c r="J46" s="25">
        <v>13.6</v>
      </c>
      <c r="K46" s="20" t="s">
        <v>28</v>
      </c>
      <c r="L46" s="20" t="s">
        <v>173</v>
      </c>
      <c r="M46" s="60" t="s">
        <v>172</v>
      </c>
      <c r="N46" s="50" t="s">
        <v>174</v>
      </c>
      <c r="O46" s="25"/>
    </row>
    <row r="47" ht="46" customHeight="1" spans="1:15">
      <c r="A47" s="18">
        <v>38</v>
      </c>
      <c r="B47" s="19" t="s">
        <v>85</v>
      </c>
      <c r="C47" s="19" t="s">
        <v>62</v>
      </c>
      <c r="D47" s="19" t="s">
        <v>175</v>
      </c>
      <c r="E47" s="19" t="s">
        <v>176</v>
      </c>
      <c r="F47" s="20" t="s">
        <v>177</v>
      </c>
      <c r="G47" s="19" t="s">
        <v>178</v>
      </c>
      <c r="H47" s="20">
        <v>40</v>
      </c>
      <c r="I47" s="25">
        <v>41.9196</v>
      </c>
      <c r="J47" s="25">
        <v>41.9196</v>
      </c>
      <c r="K47" s="20" t="s">
        <v>28</v>
      </c>
      <c r="L47" s="19" t="s">
        <v>179</v>
      </c>
      <c r="M47" s="35" t="s">
        <v>178</v>
      </c>
      <c r="N47" s="36" t="s">
        <v>178</v>
      </c>
      <c r="O47" s="25"/>
    </row>
    <row r="48" ht="46" customHeight="1" spans="1:15">
      <c r="A48" s="18">
        <v>39</v>
      </c>
      <c r="B48" s="19" t="s">
        <v>85</v>
      </c>
      <c r="C48" s="19" t="s">
        <v>62</v>
      </c>
      <c r="D48" s="19" t="s">
        <v>62</v>
      </c>
      <c r="E48" s="19" t="s">
        <v>180</v>
      </c>
      <c r="F48" s="20" t="s">
        <v>181</v>
      </c>
      <c r="G48" s="19" t="s">
        <v>182</v>
      </c>
      <c r="H48" s="20">
        <v>50</v>
      </c>
      <c r="I48" s="25">
        <v>38.530602</v>
      </c>
      <c r="J48" s="25">
        <v>38.530602</v>
      </c>
      <c r="K48" s="20" t="s">
        <v>28</v>
      </c>
      <c r="L48" s="19" t="s">
        <v>183</v>
      </c>
      <c r="M48" s="35" t="s">
        <v>182</v>
      </c>
      <c r="N48" s="36" t="s">
        <v>182</v>
      </c>
      <c r="O48" s="25"/>
    </row>
    <row r="49" ht="46" customHeight="1" spans="1:15">
      <c r="A49" s="18">
        <v>40</v>
      </c>
      <c r="B49" s="19" t="s">
        <v>85</v>
      </c>
      <c r="C49" s="19" t="s">
        <v>62</v>
      </c>
      <c r="D49" s="19" t="s">
        <v>62</v>
      </c>
      <c r="E49" s="19" t="s">
        <v>180</v>
      </c>
      <c r="F49" s="20" t="s">
        <v>184</v>
      </c>
      <c r="G49" s="19" t="s">
        <v>185</v>
      </c>
      <c r="H49" s="20">
        <v>65</v>
      </c>
      <c r="I49" s="25">
        <v>64.283359</v>
      </c>
      <c r="J49" s="25">
        <v>64.283359</v>
      </c>
      <c r="K49" s="20" t="s">
        <v>28</v>
      </c>
      <c r="L49" s="19" t="s">
        <v>186</v>
      </c>
      <c r="M49" s="35" t="s">
        <v>185</v>
      </c>
      <c r="N49" s="36" t="s">
        <v>185</v>
      </c>
      <c r="O49" s="25"/>
    </row>
    <row r="50" ht="46" customHeight="1" spans="1:15">
      <c r="A50" s="18">
        <v>41</v>
      </c>
      <c r="B50" s="19" t="s">
        <v>85</v>
      </c>
      <c r="C50" s="19" t="s">
        <v>62</v>
      </c>
      <c r="D50" s="19" t="s">
        <v>62</v>
      </c>
      <c r="E50" s="19" t="s">
        <v>180</v>
      </c>
      <c r="F50" s="20" t="s">
        <v>187</v>
      </c>
      <c r="G50" s="19" t="s">
        <v>188</v>
      </c>
      <c r="H50" s="20">
        <v>60</v>
      </c>
      <c r="I50" s="25">
        <v>53.151284</v>
      </c>
      <c r="J50" s="25">
        <v>53.151284</v>
      </c>
      <c r="K50" s="20" t="s">
        <v>28</v>
      </c>
      <c r="L50" s="19" t="s">
        <v>189</v>
      </c>
      <c r="M50" s="19" t="s">
        <v>188</v>
      </c>
      <c r="N50" s="36" t="s">
        <v>188</v>
      </c>
      <c r="O50" s="25"/>
    </row>
    <row r="51" ht="46" customHeight="1" spans="1:15">
      <c r="A51" s="18">
        <v>42</v>
      </c>
      <c r="B51" s="19" t="s">
        <v>85</v>
      </c>
      <c r="C51" s="19" t="s">
        <v>62</v>
      </c>
      <c r="D51" s="19" t="s">
        <v>62</v>
      </c>
      <c r="E51" s="19" t="s">
        <v>67</v>
      </c>
      <c r="F51" s="20" t="s">
        <v>190</v>
      </c>
      <c r="G51" s="19" t="s">
        <v>191</v>
      </c>
      <c r="H51" s="20">
        <v>50</v>
      </c>
      <c r="I51" s="61">
        <v>49.465441</v>
      </c>
      <c r="J51" s="61">
        <v>49.465441</v>
      </c>
      <c r="K51" s="20" t="s">
        <v>28</v>
      </c>
      <c r="L51" s="19" t="s">
        <v>192</v>
      </c>
      <c r="M51" s="19" t="s">
        <v>191</v>
      </c>
      <c r="N51" s="36" t="s">
        <v>191</v>
      </c>
      <c r="O51" s="24"/>
    </row>
    <row r="52" ht="46" customHeight="1" spans="1:15">
      <c r="A52" s="18">
        <v>43</v>
      </c>
      <c r="B52" s="19" t="s">
        <v>85</v>
      </c>
      <c r="C52" s="19" t="s">
        <v>62</v>
      </c>
      <c r="D52" s="19" t="s">
        <v>62</v>
      </c>
      <c r="E52" s="19" t="s">
        <v>95</v>
      </c>
      <c r="F52" s="20" t="s">
        <v>193</v>
      </c>
      <c r="G52" s="20" t="s">
        <v>194</v>
      </c>
      <c r="H52" s="20">
        <v>70</v>
      </c>
      <c r="I52" s="25">
        <v>67.859484</v>
      </c>
      <c r="J52" s="25">
        <v>67.859484</v>
      </c>
      <c r="K52" s="20" t="s">
        <v>28</v>
      </c>
      <c r="L52" s="19" t="s">
        <v>195</v>
      </c>
      <c r="M52" s="20" t="s">
        <v>194</v>
      </c>
      <c r="N52" s="36" t="s">
        <v>194</v>
      </c>
      <c r="O52" s="25"/>
    </row>
    <row r="53" ht="46" customHeight="1" spans="1:15">
      <c r="A53" s="18">
        <v>44</v>
      </c>
      <c r="B53" s="19" t="s">
        <v>85</v>
      </c>
      <c r="C53" s="19" t="s">
        <v>62</v>
      </c>
      <c r="D53" s="19" t="s">
        <v>62</v>
      </c>
      <c r="E53" s="19" t="s">
        <v>95</v>
      </c>
      <c r="F53" s="20" t="s">
        <v>196</v>
      </c>
      <c r="G53" s="19" t="s">
        <v>197</v>
      </c>
      <c r="H53" s="20">
        <v>50</v>
      </c>
      <c r="I53" s="25">
        <v>50.721354</v>
      </c>
      <c r="J53" s="25">
        <v>50.721354</v>
      </c>
      <c r="K53" s="20" t="s">
        <v>28</v>
      </c>
      <c r="L53" s="19" t="s">
        <v>198</v>
      </c>
      <c r="M53" s="35" t="s">
        <v>197</v>
      </c>
      <c r="N53" s="36" t="s">
        <v>197</v>
      </c>
      <c r="O53" s="25"/>
    </row>
    <row r="54" ht="46" customHeight="1" spans="1:15">
      <c r="A54" s="18">
        <v>45</v>
      </c>
      <c r="B54" s="19" t="s">
        <v>85</v>
      </c>
      <c r="C54" s="19" t="s">
        <v>71</v>
      </c>
      <c r="D54" s="19" t="s">
        <v>71</v>
      </c>
      <c r="E54" s="19" t="s">
        <v>72</v>
      </c>
      <c r="F54" s="20" t="s">
        <v>199</v>
      </c>
      <c r="G54" s="19" t="s">
        <v>200</v>
      </c>
      <c r="H54" s="20">
        <v>270</v>
      </c>
      <c r="I54" s="61">
        <v>231.552329</v>
      </c>
      <c r="J54" s="61">
        <v>231.552329</v>
      </c>
      <c r="K54" s="20" t="s">
        <v>28</v>
      </c>
      <c r="L54" s="19" t="s">
        <v>201</v>
      </c>
      <c r="M54" s="35" t="s">
        <v>200</v>
      </c>
      <c r="N54" s="36" t="s">
        <v>202</v>
      </c>
      <c r="O54" s="25"/>
    </row>
    <row r="55" ht="46" customHeight="1" spans="1:15">
      <c r="A55" s="18">
        <v>46</v>
      </c>
      <c r="B55" s="19" t="s">
        <v>85</v>
      </c>
      <c r="C55" s="19" t="s">
        <v>71</v>
      </c>
      <c r="D55" s="19" t="s">
        <v>71</v>
      </c>
      <c r="E55" s="19" t="s">
        <v>118</v>
      </c>
      <c r="F55" s="20" t="s">
        <v>203</v>
      </c>
      <c r="G55" s="19" t="s">
        <v>204</v>
      </c>
      <c r="H55" s="20">
        <v>130</v>
      </c>
      <c r="I55" s="19">
        <v>135.485041</v>
      </c>
      <c r="J55" s="19">
        <v>135.485041</v>
      </c>
      <c r="K55" s="20" t="s">
        <v>28</v>
      </c>
      <c r="L55" s="62" t="s">
        <v>205</v>
      </c>
      <c r="M55" s="35" t="s">
        <v>204</v>
      </c>
      <c r="N55" s="36" t="s">
        <v>206</v>
      </c>
      <c r="O55" s="25"/>
    </row>
    <row r="56" ht="46" customHeight="1" spans="1:15">
      <c r="A56" s="18">
        <v>47</v>
      </c>
      <c r="B56" s="19" t="s">
        <v>85</v>
      </c>
      <c r="C56" s="19" t="s">
        <v>40</v>
      </c>
      <c r="D56" s="19" t="s">
        <v>40</v>
      </c>
      <c r="E56" s="19" t="s">
        <v>140</v>
      </c>
      <c r="F56" s="20" t="s">
        <v>207</v>
      </c>
      <c r="G56" s="19" t="s">
        <v>208</v>
      </c>
      <c r="H56" s="20">
        <v>60</v>
      </c>
      <c r="I56" s="61">
        <v>57.618912</v>
      </c>
      <c r="J56" s="61">
        <v>57.618912</v>
      </c>
      <c r="K56" s="20" t="s">
        <v>28</v>
      </c>
      <c r="L56" s="19" t="s">
        <v>209</v>
      </c>
      <c r="M56" s="19" t="s">
        <v>208</v>
      </c>
      <c r="N56" s="36" t="s">
        <v>210</v>
      </c>
      <c r="O56" s="25"/>
    </row>
    <row r="57" ht="46" customHeight="1" spans="1:15">
      <c r="A57" s="18">
        <v>48</v>
      </c>
      <c r="B57" s="19" t="s">
        <v>85</v>
      </c>
      <c r="C57" s="19" t="s">
        <v>40</v>
      </c>
      <c r="D57" s="19" t="s">
        <v>40</v>
      </c>
      <c r="E57" s="19" t="s">
        <v>140</v>
      </c>
      <c r="F57" s="20" t="s">
        <v>211</v>
      </c>
      <c r="G57" s="19" t="s">
        <v>212</v>
      </c>
      <c r="H57" s="20">
        <v>260</v>
      </c>
      <c r="I57" s="19">
        <v>271.180975</v>
      </c>
      <c r="J57" s="19">
        <v>271.180975</v>
      </c>
      <c r="K57" s="20" t="s">
        <v>28</v>
      </c>
      <c r="L57" s="19" t="s">
        <v>213</v>
      </c>
      <c r="M57" s="19" t="s">
        <v>212</v>
      </c>
      <c r="N57" s="36" t="s">
        <v>212</v>
      </c>
      <c r="O57" s="25"/>
    </row>
    <row r="58" ht="46" customHeight="1" spans="1:15">
      <c r="A58" s="18">
        <v>49</v>
      </c>
      <c r="B58" s="19" t="s">
        <v>85</v>
      </c>
      <c r="C58" s="19" t="s">
        <v>40</v>
      </c>
      <c r="D58" s="19" t="s">
        <v>40</v>
      </c>
      <c r="E58" s="19" t="s">
        <v>214</v>
      </c>
      <c r="F58" s="20" t="s">
        <v>215</v>
      </c>
      <c r="G58" s="20" t="s">
        <v>216</v>
      </c>
      <c r="H58" s="20">
        <v>50</v>
      </c>
      <c r="I58" s="61">
        <v>43.343665</v>
      </c>
      <c r="J58" s="61">
        <v>43.343665</v>
      </c>
      <c r="K58" s="20" t="s">
        <v>28</v>
      </c>
      <c r="L58" s="19" t="s">
        <v>217</v>
      </c>
      <c r="M58" s="19" t="s">
        <v>216</v>
      </c>
      <c r="N58" s="36" t="s">
        <v>216</v>
      </c>
      <c r="O58" s="24"/>
    </row>
    <row r="59" ht="46" customHeight="1" spans="1:15">
      <c r="A59" s="18">
        <v>50</v>
      </c>
      <c r="B59" s="19" t="s">
        <v>85</v>
      </c>
      <c r="C59" s="19" t="s">
        <v>40</v>
      </c>
      <c r="D59" s="19" t="s">
        <v>40</v>
      </c>
      <c r="E59" s="19" t="s">
        <v>214</v>
      </c>
      <c r="F59" s="20" t="s">
        <v>218</v>
      </c>
      <c r="G59" s="20" t="s">
        <v>219</v>
      </c>
      <c r="H59" s="20">
        <v>40</v>
      </c>
      <c r="I59" s="61">
        <v>38.190303</v>
      </c>
      <c r="J59" s="61">
        <v>38.190303</v>
      </c>
      <c r="K59" s="20" t="s">
        <v>28</v>
      </c>
      <c r="L59" s="20" t="s">
        <v>220</v>
      </c>
      <c r="M59" s="45" t="s">
        <v>221</v>
      </c>
      <c r="N59" s="36" t="s">
        <v>222</v>
      </c>
      <c r="O59" s="25"/>
    </row>
    <row r="60" ht="46" customHeight="1" spans="1:15">
      <c r="A60" s="18">
        <v>51</v>
      </c>
      <c r="B60" s="19" t="s">
        <v>85</v>
      </c>
      <c r="C60" s="19" t="s">
        <v>40</v>
      </c>
      <c r="D60" s="19" t="s">
        <v>40</v>
      </c>
      <c r="E60" s="19" t="s">
        <v>223</v>
      </c>
      <c r="F60" s="20" t="s">
        <v>224</v>
      </c>
      <c r="G60" s="19" t="s">
        <v>225</v>
      </c>
      <c r="H60" s="20">
        <v>35</v>
      </c>
      <c r="I60" s="25">
        <v>34.626816</v>
      </c>
      <c r="J60" s="25">
        <v>34.626816</v>
      </c>
      <c r="K60" s="20" t="s">
        <v>28</v>
      </c>
      <c r="L60" s="19" t="s">
        <v>226</v>
      </c>
      <c r="M60" s="19" t="s">
        <v>225</v>
      </c>
      <c r="N60" s="36" t="s">
        <v>225</v>
      </c>
      <c r="O60" s="24"/>
    </row>
    <row r="61" ht="46" customHeight="1" spans="1:15">
      <c r="A61" s="18">
        <v>52</v>
      </c>
      <c r="B61" s="19" t="s">
        <v>85</v>
      </c>
      <c r="C61" s="19" t="s">
        <v>40</v>
      </c>
      <c r="D61" s="19" t="s">
        <v>40</v>
      </c>
      <c r="E61" s="19" t="s">
        <v>227</v>
      </c>
      <c r="F61" s="25" t="s">
        <v>228</v>
      </c>
      <c r="G61" s="19" t="s">
        <v>229</v>
      </c>
      <c r="H61" s="25">
        <v>35</v>
      </c>
      <c r="I61" s="25">
        <v>31.835829</v>
      </c>
      <c r="J61" s="25">
        <v>31.835829</v>
      </c>
      <c r="K61" s="20" t="s">
        <v>28</v>
      </c>
      <c r="L61" s="19" t="s">
        <v>230</v>
      </c>
      <c r="M61" s="19" t="s">
        <v>229</v>
      </c>
      <c r="N61" s="35" t="s">
        <v>229</v>
      </c>
      <c r="O61" s="25"/>
    </row>
    <row r="62" ht="46" customHeight="1" spans="1:15">
      <c r="A62" s="18">
        <v>53</v>
      </c>
      <c r="B62" s="19" t="s">
        <v>85</v>
      </c>
      <c r="C62" s="19" t="s">
        <v>71</v>
      </c>
      <c r="D62" s="19" t="s">
        <v>71</v>
      </c>
      <c r="E62" s="19" t="s">
        <v>231</v>
      </c>
      <c r="F62" s="19" t="s">
        <v>232</v>
      </c>
      <c r="G62" s="19" t="s">
        <v>233</v>
      </c>
      <c r="H62" s="20">
        <v>8</v>
      </c>
      <c r="I62" s="19">
        <v>22.6943</v>
      </c>
      <c r="J62" s="19">
        <v>22.6943</v>
      </c>
      <c r="K62" s="20" t="s">
        <v>28</v>
      </c>
      <c r="L62" s="19" t="s">
        <v>234</v>
      </c>
      <c r="M62" s="60" t="s">
        <v>233</v>
      </c>
      <c r="N62" s="60" t="s">
        <v>235</v>
      </c>
      <c r="O62" s="25"/>
    </row>
    <row r="63" ht="56.25" spans="1:15">
      <c r="A63" s="18">
        <v>54</v>
      </c>
      <c r="B63" s="19" t="s">
        <v>85</v>
      </c>
      <c r="C63" s="19" t="s">
        <v>40</v>
      </c>
      <c r="D63" s="19" t="s">
        <v>40</v>
      </c>
      <c r="E63" s="19" t="s">
        <v>236</v>
      </c>
      <c r="F63" s="19" t="s">
        <v>237</v>
      </c>
      <c r="G63" s="19" t="s">
        <v>238</v>
      </c>
      <c r="H63" s="20">
        <v>10</v>
      </c>
      <c r="I63" s="19">
        <v>10</v>
      </c>
      <c r="J63" s="19">
        <v>10</v>
      </c>
      <c r="K63" s="20" t="s">
        <v>28</v>
      </c>
      <c r="L63" s="19" t="s">
        <v>239</v>
      </c>
      <c r="M63" s="60" t="s">
        <v>238</v>
      </c>
      <c r="N63" s="60" t="s">
        <v>240</v>
      </c>
      <c r="O63" s="63"/>
    </row>
    <row r="64" ht="45" spans="1:15">
      <c r="A64" s="18">
        <v>55</v>
      </c>
      <c r="B64" s="19" t="s">
        <v>85</v>
      </c>
      <c r="C64" s="19" t="s">
        <v>40</v>
      </c>
      <c r="D64" s="19" t="s">
        <v>40</v>
      </c>
      <c r="E64" s="19" t="s">
        <v>241</v>
      </c>
      <c r="F64" s="19" t="s">
        <v>242</v>
      </c>
      <c r="G64" s="19" t="s">
        <v>243</v>
      </c>
      <c r="H64" s="20">
        <v>125.35</v>
      </c>
      <c r="I64" s="19">
        <v>184.577386</v>
      </c>
      <c r="J64" s="19">
        <v>184.577386</v>
      </c>
      <c r="K64" s="20" t="s">
        <v>28</v>
      </c>
      <c r="L64" s="19" t="s">
        <v>244</v>
      </c>
      <c r="M64" s="35" t="s">
        <v>245</v>
      </c>
      <c r="N64" s="35" t="s">
        <v>246</v>
      </c>
      <c r="O64" s="63"/>
    </row>
    <row r="65" ht="48" customHeight="1" spans="1:15">
      <c r="A65" s="15" t="s">
        <v>247</v>
      </c>
      <c r="B65" s="15"/>
      <c r="C65" s="15"/>
      <c r="D65" s="24"/>
      <c r="E65" s="24"/>
      <c r="F65" s="24"/>
      <c r="G65" s="24"/>
      <c r="H65" s="23">
        <f t="shared" ref="H65:J65" si="5">SUM(H66:H71)</f>
        <v>1216.5</v>
      </c>
      <c r="I65" s="46">
        <f t="shared" si="5"/>
        <v>1171.858836</v>
      </c>
      <c r="J65" s="46">
        <f t="shared" si="5"/>
        <v>1171.858836</v>
      </c>
      <c r="K65" s="66"/>
      <c r="L65" s="66"/>
      <c r="M65" s="66"/>
      <c r="N65" s="66"/>
      <c r="O65" s="63"/>
    </row>
    <row r="66" ht="48" customHeight="1" spans="1:15">
      <c r="A66" s="20">
        <v>56</v>
      </c>
      <c r="B66" s="25" t="s">
        <v>248</v>
      </c>
      <c r="C66" s="25" t="s">
        <v>249</v>
      </c>
      <c r="D66" s="25" t="s">
        <v>250</v>
      </c>
      <c r="E66" s="25" t="s">
        <v>251</v>
      </c>
      <c r="F66" s="20" t="s">
        <v>252</v>
      </c>
      <c r="G66" s="25" t="s">
        <v>253</v>
      </c>
      <c r="H66" s="18">
        <v>300</v>
      </c>
      <c r="I66" s="47">
        <v>300.91674</v>
      </c>
      <c r="J66" s="47">
        <v>300.91674</v>
      </c>
      <c r="K66" s="20" t="s">
        <v>28</v>
      </c>
      <c r="L66" s="19" t="s">
        <v>254</v>
      </c>
      <c r="M66" s="36" t="s">
        <v>253</v>
      </c>
      <c r="N66" s="35" t="s">
        <v>255</v>
      </c>
      <c r="O66" s="63"/>
    </row>
    <row r="67" ht="48" customHeight="1" spans="1:15">
      <c r="A67" s="20">
        <v>57</v>
      </c>
      <c r="B67" s="25" t="s">
        <v>248</v>
      </c>
      <c r="C67" s="25" t="s">
        <v>62</v>
      </c>
      <c r="D67" s="64" t="s">
        <v>62</v>
      </c>
      <c r="E67" s="19" t="s">
        <v>63</v>
      </c>
      <c r="F67" s="20" t="s">
        <v>256</v>
      </c>
      <c r="G67" s="19" t="s">
        <v>257</v>
      </c>
      <c r="H67" s="27">
        <v>320</v>
      </c>
      <c r="I67" s="47">
        <v>316.8236</v>
      </c>
      <c r="J67" s="47">
        <v>316.8236</v>
      </c>
      <c r="K67" s="20" t="s">
        <v>28</v>
      </c>
      <c r="L67" s="19" t="s">
        <v>254</v>
      </c>
      <c r="M67" s="35" t="s">
        <v>257</v>
      </c>
      <c r="N67" s="35" t="s">
        <v>258</v>
      </c>
      <c r="O67" s="63"/>
    </row>
    <row r="68" ht="48" customHeight="1" spans="1:15">
      <c r="A68" s="20">
        <v>58</v>
      </c>
      <c r="B68" s="25" t="s">
        <v>248</v>
      </c>
      <c r="C68" s="25" t="s">
        <v>62</v>
      </c>
      <c r="D68" s="25" t="s">
        <v>62</v>
      </c>
      <c r="E68" s="25" t="s">
        <v>67</v>
      </c>
      <c r="F68" s="20" t="s">
        <v>259</v>
      </c>
      <c r="G68" s="19" t="s">
        <v>257</v>
      </c>
      <c r="H68" s="18">
        <v>390</v>
      </c>
      <c r="I68" s="47">
        <v>353.619519</v>
      </c>
      <c r="J68" s="47">
        <v>353.619519</v>
      </c>
      <c r="K68" s="20" t="s">
        <v>28</v>
      </c>
      <c r="L68" s="19" t="s">
        <v>254</v>
      </c>
      <c r="M68" s="35" t="s">
        <v>257</v>
      </c>
      <c r="N68" s="35" t="s">
        <v>260</v>
      </c>
      <c r="O68" s="63"/>
    </row>
    <row r="69" ht="48" customHeight="1" spans="1:15">
      <c r="A69" s="20">
        <v>59</v>
      </c>
      <c r="B69" s="25" t="s">
        <v>248</v>
      </c>
      <c r="C69" s="25" t="s">
        <v>248</v>
      </c>
      <c r="D69" s="19" t="s">
        <v>62</v>
      </c>
      <c r="E69" s="19" t="s">
        <v>95</v>
      </c>
      <c r="F69" s="20" t="s">
        <v>261</v>
      </c>
      <c r="G69" s="19" t="s">
        <v>262</v>
      </c>
      <c r="H69" s="25">
        <v>23</v>
      </c>
      <c r="I69" s="47">
        <v>22.919526</v>
      </c>
      <c r="J69" s="47">
        <v>22.919526</v>
      </c>
      <c r="K69" s="20" t="s">
        <v>28</v>
      </c>
      <c r="L69" s="19" t="s">
        <v>263</v>
      </c>
      <c r="M69" s="35" t="s">
        <v>262</v>
      </c>
      <c r="N69" s="35" t="s">
        <v>262</v>
      </c>
      <c r="O69" s="63"/>
    </row>
    <row r="70" ht="48" customHeight="1" spans="1:15">
      <c r="A70" s="20">
        <v>60</v>
      </c>
      <c r="B70" s="25" t="s">
        <v>248</v>
      </c>
      <c r="C70" s="25" t="s">
        <v>248</v>
      </c>
      <c r="D70" s="19" t="s">
        <v>62</v>
      </c>
      <c r="E70" s="19" t="s">
        <v>67</v>
      </c>
      <c r="F70" s="20" t="s">
        <v>264</v>
      </c>
      <c r="G70" s="19" t="s">
        <v>262</v>
      </c>
      <c r="H70" s="25">
        <v>22</v>
      </c>
      <c r="I70" s="47">
        <v>16.2</v>
      </c>
      <c r="J70" s="47">
        <v>16.2</v>
      </c>
      <c r="K70" s="20" t="s">
        <v>28</v>
      </c>
      <c r="L70" s="19" t="s">
        <v>263</v>
      </c>
      <c r="M70" s="35" t="s">
        <v>262</v>
      </c>
      <c r="N70" s="35" t="s">
        <v>262</v>
      </c>
      <c r="O70" s="63"/>
    </row>
    <row r="71" ht="48" customHeight="1" spans="1:15">
      <c r="A71" s="20">
        <v>61</v>
      </c>
      <c r="B71" s="25" t="s">
        <v>248</v>
      </c>
      <c r="C71" s="25" t="s">
        <v>71</v>
      </c>
      <c r="D71" s="25" t="s">
        <v>71</v>
      </c>
      <c r="E71" s="25" t="s">
        <v>72</v>
      </c>
      <c r="F71" s="20" t="s">
        <v>265</v>
      </c>
      <c r="G71" s="25" t="s">
        <v>266</v>
      </c>
      <c r="H71" s="25">
        <v>161.5</v>
      </c>
      <c r="I71" s="47">
        <v>161.379451</v>
      </c>
      <c r="J71" s="47">
        <v>161.379451</v>
      </c>
      <c r="K71" s="20" t="s">
        <v>28</v>
      </c>
      <c r="L71" s="19" t="s">
        <v>254</v>
      </c>
      <c r="M71" s="36" t="s">
        <v>266</v>
      </c>
      <c r="N71" s="35" t="s">
        <v>266</v>
      </c>
      <c r="O71" s="63"/>
    </row>
    <row r="72" ht="48" customHeight="1" spans="1:15">
      <c r="A72" s="15" t="s">
        <v>267</v>
      </c>
      <c r="B72" s="15"/>
      <c r="C72" s="15"/>
      <c r="D72" s="24"/>
      <c r="E72" s="24"/>
      <c r="F72" s="24"/>
      <c r="G72" s="24"/>
      <c r="H72" s="23">
        <f t="shared" ref="H72:J72" si="6">SUM(H73)</f>
        <v>150</v>
      </c>
      <c r="I72" s="46">
        <f t="shared" si="6"/>
        <v>150</v>
      </c>
      <c r="J72" s="46">
        <f t="shared" si="6"/>
        <v>150</v>
      </c>
      <c r="K72" s="66"/>
      <c r="L72" s="66"/>
      <c r="M72" s="66"/>
      <c r="N72" s="66"/>
      <c r="O72" s="63"/>
    </row>
    <row r="73" ht="48" customHeight="1" spans="1:15">
      <c r="A73" s="20">
        <v>62</v>
      </c>
      <c r="B73" s="25" t="s">
        <v>268</v>
      </c>
      <c r="C73" s="25" t="s">
        <v>268</v>
      </c>
      <c r="D73" s="25" t="s">
        <v>269</v>
      </c>
      <c r="E73" s="25" t="s">
        <v>270</v>
      </c>
      <c r="F73" s="20" t="s">
        <v>271</v>
      </c>
      <c r="G73" s="25" t="s">
        <v>272</v>
      </c>
      <c r="H73" s="18">
        <v>150</v>
      </c>
      <c r="I73" s="25">
        <v>150</v>
      </c>
      <c r="J73" s="25">
        <v>150</v>
      </c>
      <c r="K73" s="20" t="s">
        <v>28</v>
      </c>
      <c r="L73" s="25" t="s">
        <v>273</v>
      </c>
      <c r="M73" s="50" t="s">
        <v>272</v>
      </c>
      <c r="N73" s="60" t="s">
        <v>274</v>
      </c>
      <c r="O73" s="63"/>
    </row>
    <row r="74" ht="48" customHeight="1" spans="1:15">
      <c r="A74" s="15" t="s">
        <v>275</v>
      </c>
      <c r="B74" s="15"/>
      <c r="C74" s="15"/>
      <c r="D74" s="24"/>
      <c r="E74" s="24"/>
      <c r="F74" s="24"/>
      <c r="G74" s="24"/>
      <c r="H74" s="23">
        <f t="shared" ref="H74:J74" si="7">SUM(H75)</f>
        <v>283</v>
      </c>
      <c r="I74" s="46">
        <f t="shared" si="7"/>
        <v>304.3</v>
      </c>
      <c r="J74" s="46">
        <f t="shared" si="7"/>
        <v>304.3</v>
      </c>
      <c r="K74" s="66"/>
      <c r="L74" s="66"/>
      <c r="M74" s="67"/>
      <c r="N74" s="67"/>
      <c r="O74" s="63"/>
    </row>
    <row r="75" ht="48" customHeight="1" spans="1:15">
      <c r="A75" s="20">
        <v>63</v>
      </c>
      <c r="B75" s="25" t="s">
        <v>276</v>
      </c>
      <c r="C75" s="25" t="s">
        <v>62</v>
      </c>
      <c r="D75" s="25" t="s">
        <v>62</v>
      </c>
      <c r="E75" s="25" t="s">
        <v>63</v>
      </c>
      <c r="F75" s="20" t="s">
        <v>277</v>
      </c>
      <c r="G75" s="25" t="s">
        <v>278</v>
      </c>
      <c r="H75" s="18">
        <v>283</v>
      </c>
      <c r="I75" s="25">
        <v>304.3</v>
      </c>
      <c r="J75" s="25">
        <v>304.3</v>
      </c>
      <c r="K75" s="20" t="s">
        <v>28</v>
      </c>
      <c r="L75" s="25" t="s">
        <v>279</v>
      </c>
      <c r="M75" s="36" t="s">
        <v>278</v>
      </c>
      <c r="N75" s="35" t="s">
        <v>278</v>
      </c>
      <c r="O75" s="63"/>
    </row>
    <row r="76" ht="48" customHeight="1" spans="1:15">
      <c r="A76" s="15" t="s">
        <v>280</v>
      </c>
      <c r="B76" s="15"/>
      <c r="C76" s="15"/>
      <c r="D76" s="24"/>
      <c r="E76" s="24"/>
      <c r="F76" s="24"/>
      <c r="G76" s="24"/>
      <c r="H76" s="23">
        <f t="shared" ref="H76:J76" si="8">SUM(H77:H80)</f>
        <v>600</v>
      </c>
      <c r="I76" s="46">
        <f t="shared" si="8"/>
        <v>600</v>
      </c>
      <c r="J76" s="46">
        <f t="shared" si="8"/>
        <v>600</v>
      </c>
      <c r="K76" s="66"/>
      <c r="L76" s="66"/>
      <c r="M76" s="67"/>
      <c r="N76" s="67"/>
      <c r="O76" s="63"/>
    </row>
    <row r="77" ht="48" customHeight="1" spans="1:15">
      <c r="A77" s="25">
        <v>64</v>
      </c>
      <c r="B77" s="20" t="s">
        <v>281</v>
      </c>
      <c r="C77" s="20" t="s">
        <v>40</v>
      </c>
      <c r="D77" s="20" t="s">
        <v>40</v>
      </c>
      <c r="E77" s="20" t="s">
        <v>282</v>
      </c>
      <c r="F77" s="25" t="s">
        <v>283</v>
      </c>
      <c r="G77" s="20" t="s">
        <v>284</v>
      </c>
      <c r="H77" s="25">
        <v>180</v>
      </c>
      <c r="I77" s="25">
        <v>180</v>
      </c>
      <c r="J77" s="25">
        <v>180</v>
      </c>
      <c r="K77" s="20" t="s">
        <v>28</v>
      </c>
      <c r="L77" s="45" t="s">
        <v>285</v>
      </c>
      <c r="M77" s="45" t="s">
        <v>286</v>
      </c>
      <c r="N77" s="45" t="s">
        <v>287</v>
      </c>
      <c r="O77" s="63"/>
    </row>
    <row r="78" ht="48" customHeight="1" spans="1:15">
      <c r="A78" s="25">
        <v>65</v>
      </c>
      <c r="B78" s="20" t="s">
        <v>281</v>
      </c>
      <c r="C78" s="20" t="s">
        <v>71</v>
      </c>
      <c r="D78" s="20" t="s">
        <v>71</v>
      </c>
      <c r="E78" s="65" t="s">
        <v>288</v>
      </c>
      <c r="F78" s="25" t="s">
        <v>289</v>
      </c>
      <c r="G78" s="20" t="s">
        <v>290</v>
      </c>
      <c r="H78" s="25">
        <v>140</v>
      </c>
      <c r="I78" s="25">
        <v>140</v>
      </c>
      <c r="J78" s="25">
        <v>140</v>
      </c>
      <c r="K78" s="20" t="s">
        <v>28</v>
      </c>
      <c r="L78" s="45" t="s">
        <v>285</v>
      </c>
      <c r="M78" s="45" t="s">
        <v>291</v>
      </c>
      <c r="N78" s="45" t="s">
        <v>292</v>
      </c>
      <c r="O78" s="63"/>
    </row>
    <row r="79" ht="48" customHeight="1" spans="1:15">
      <c r="A79" s="25">
        <v>66</v>
      </c>
      <c r="B79" s="20" t="s">
        <v>281</v>
      </c>
      <c r="C79" s="20" t="s">
        <v>62</v>
      </c>
      <c r="D79" s="20" t="s">
        <v>62</v>
      </c>
      <c r="E79" s="20" t="s">
        <v>293</v>
      </c>
      <c r="F79" s="25" t="s">
        <v>294</v>
      </c>
      <c r="G79" s="20" t="s">
        <v>295</v>
      </c>
      <c r="H79" s="25">
        <v>140</v>
      </c>
      <c r="I79" s="25">
        <v>140</v>
      </c>
      <c r="J79" s="25">
        <v>140</v>
      </c>
      <c r="K79" s="20" t="s">
        <v>28</v>
      </c>
      <c r="L79" s="45" t="s">
        <v>285</v>
      </c>
      <c r="M79" s="45" t="s">
        <v>296</v>
      </c>
      <c r="N79" s="45" t="s">
        <v>297</v>
      </c>
      <c r="O79" s="63"/>
    </row>
    <row r="80" ht="48" customHeight="1" spans="1:15">
      <c r="A80" s="25">
        <v>67</v>
      </c>
      <c r="B80" s="20" t="s">
        <v>281</v>
      </c>
      <c r="C80" s="20" t="s">
        <v>57</v>
      </c>
      <c r="D80" s="20" t="s">
        <v>57</v>
      </c>
      <c r="E80" s="20" t="s">
        <v>298</v>
      </c>
      <c r="F80" s="25" t="s">
        <v>299</v>
      </c>
      <c r="G80" s="20" t="s">
        <v>300</v>
      </c>
      <c r="H80" s="25">
        <v>140</v>
      </c>
      <c r="I80" s="25">
        <v>140</v>
      </c>
      <c r="J80" s="25">
        <v>140</v>
      </c>
      <c r="K80" s="20" t="s">
        <v>28</v>
      </c>
      <c r="L80" s="45" t="s">
        <v>285</v>
      </c>
      <c r="M80" s="45" t="s">
        <v>301</v>
      </c>
      <c r="N80" s="45" t="s">
        <v>302</v>
      </c>
      <c r="O80" s="63"/>
    </row>
  </sheetData>
  <mergeCells count="23">
    <mergeCell ref="A1:O1"/>
    <mergeCell ref="A2:B2"/>
    <mergeCell ref="C2:F2"/>
    <mergeCell ref="B3:C3"/>
    <mergeCell ref="D3:E3"/>
    <mergeCell ref="M3:N3"/>
    <mergeCell ref="A5:C5"/>
    <mergeCell ref="A6:C6"/>
    <mergeCell ref="A9:C9"/>
    <mergeCell ref="A11:C11"/>
    <mergeCell ref="A22:C22"/>
    <mergeCell ref="A65:C65"/>
    <mergeCell ref="A72:C72"/>
    <mergeCell ref="A74:C74"/>
    <mergeCell ref="A76:C76"/>
    <mergeCell ref="A3:A4"/>
    <mergeCell ref="F3:F4"/>
    <mergeCell ref="G3:G4"/>
    <mergeCell ref="H3:H4"/>
    <mergeCell ref="I3:I4"/>
    <mergeCell ref="J3:J4"/>
    <mergeCell ref="K3:K4"/>
    <mergeCell ref="L3:L4"/>
  </mergeCells>
  <pageMargins left="0.393055555555556" right="0.393055555555556" top="0.393055555555556" bottom="0.393055555555556" header="0.297916666666667" footer="0.297916666666667"/>
  <pageSetup paperSize="8" scale="81" fitToHeight="0" orientation="landscape"/>
  <headerFooter/>
  <rowBreaks count="2" manualBreakCount="2">
    <brk id="55" max="14" man="1"/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9981</dc:creator>
  <cp:lastModifiedBy>～皓宇～</cp:lastModifiedBy>
  <dcterms:created xsi:type="dcterms:W3CDTF">2018-04-10T01:09:00Z</dcterms:created>
  <cp:lastPrinted>2018-04-13T02:28:00Z</cp:lastPrinted>
  <dcterms:modified xsi:type="dcterms:W3CDTF">2023-01-06T02:35:57Z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11</vt:lpwstr>
  </property>
  <property fmtid="{D5CDD505-2E9C-101B-9397-08002B2CF9AE}" pid="4" name="ICV">
    <vt:lpwstr>E64EBDE182204FC085D6D579C2507157</vt:lpwstr>
  </property>
</Properties>
</file>